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9075" windowHeight="3840" activeTab="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- funkcijska klas." sheetId="6" r:id="rId6"/>
    <sheet name="Rač.financiranja-ek.klas." sheetId="7" r:id="rId7"/>
    <sheet name="Rač.fin.-analitički-izvori" sheetId="8" r:id="rId8"/>
    <sheet name="Rač.financiranja-izvori" sheetId="9" r:id="rId9"/>
    <sheet name="Raspoloživa sredstva pret.god." sheetId="10" r:id="rId10"/>
    <sheet name="Posebni dio - organizacijska" sheetId="11" r:id="rId11"/>
    <sheet name="Posebni dio - programska" sheetId="12" r:id="rId12"/>
    <sheet name="Zaduživanje" sheetId="13" r:id="rId13"/>
    <sheet name="Pričuva" sheetId="14" r:id="rId14"/>
    <sheet name="Jamstva" sheetId="15" r:id="rId15"/>
    <sheet name="Zaklj.odredbe" sheetId="16" r:id="rId16"/>
  </sheets>
  <externalReferences>
    <externalReference r:id="rId19"/>
    <externalReference r:id="rId20"/>
    <externalReference r:id="rId21"/>
  </externalReferences>
  <definedNames>
    <definedName name="_Regression_Int" localSheetId="1" hidden="1">1</definedName>
    <definedName name="_xlnm.Print_Titles" localSheetId="10">'Posebni dio - organizacijska'!$8:$9</definedName>
    <definedName name="_xlnm.Print_Titles" localSheetId="11">'Posebni dio - programska'!$3:$4</definedName>
    <definedName name="_xlnm.Print_Titles" localSheetId="1">'Prihodi'!$6:$7</definedName>
    <definedName name="_xlnm.Print_Titles" localSheetId="3">'Prihodi po izvorima'!$3:$4</definedName>
    <definedName name="_xlnm.Print_Titles" localSheetId="7">'Rač.fin.-analitički-izvori'!$3:$4</definedName>
    <definedName name="_xlnm.Print_Titles" localSheetId="6">'Rač.financiranja-ek.klas.'!$5:$6</definedName>
    <definedName name="_xlnm.Print_Titles" localSheetId="2">'Rashodi'!$5:$6</definedName>
    <definedName name="_xlnm.Print_Titles" localSheetId="5">'Rashodi - funkcijska klas.'!$3:$4</definedName>
    <definedName name="_xlnm.Print_Titles" localSheetId="4">'Rashodi po izvorima'!$3:$4</definedName>
    <definedName name="_xlnm.Print_Titles" localSheetId="9">'Raspoloživa sredstva pret.god.'!$16:$17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podstavke" localSheetId="14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 localSheetId="13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 localSheetId="9">'[3]Prihodi'!$12:$12,'[3]Prihodi'!#REF!,'[3]Prihodi'!$24:$24,'[3]Prihodi'!$49:$49,'[3]Prihodi'!$60:$60,'[3]Prihodi'!#REF!,'[3]Prihodi'!#REF!,'[3]Prihodi'!#REF!,'[3]Prihodi'!$69:$69,'[3]Prihodi'!#REF!,'[3]Prihodi'!#REF!,'[3]Prihodi'!#REF!,'[3]Prihodi'!#REF!,'[3]Prihodi'!#REF!</definedName>
    <definedName name="podstavke">'Prihodi'!$12:$12,'Prihodi'!#REF!,'Prihodi'!$24:$24,'Prihodi'!$48:$48,'Prihodi'!$59:$59,'Prihodi'!#REF!,'Prihodi'!#REF!,'Prihodi'!#REF!,'Prihodi'!$68:$68,'Prihodi'!#REF!,'Prihodi'!#REF!,'Prihodi'!#REF!,'Prihodi'!#REF!,'Prihodi'!#REF!</definedName>
    <definedName name="Print_Area_MI" localSheetId="1">'Prihodi'!$A$1:$B$91</definedName>
  </definedNames>
  <calcPr fullCalcOnLoad="1"/>
</workbook>
</file>

<file path=xl/sharedStrings.xml><?xml version="1.0" encoding="utf-8"?>
<sst xmlns="http://schemas.openxmlformats.org/spreadsheetml/2006/main" count="12587" uniqueCount="1503">
  <si>
    <t>Red.
br.</t>
  </si>
  <si>
    <t>Vrsta kredita i zajmova</t>
  </si>
  <si>
    <t>Naziv pravne osobe</t>
  </si>
  <si>
    <t>Ugovorena valuta i iznos</t>
  </si>
  <si>
    <t>Stanje kredita i zajma 1.1.</t>
  </si>
  <si>
    <t>Otplate glavnice</t>
  </si>
  <si>
    <t>Primljeni krediti i  zajmovi u tekućoj godini</t>
  </si>
  <si>
    <t>Revalorizacija / tečajne razlike u tekućoj godini</t>
  </si>
  <si>
    <t>Datum dospijeća kredita i zajma</t>
  </si>
  <si>
    <t>Tuzemni kratkoročni krediti i zajmovi</t>
  </si>
  <si>
    <t>PBZ Zagreb</t>
  </si>
  <si>
    <t>UKUPNO</t>
  </si>
  <si>
    <t>Tuzemni dugoročni krediti i zajmovi</t>
  </si>
  <si>
    <t>UKUPNO (1+2)</t>
  </si>
  <si>
    <t>Inozemni kratkoročni krediti i zajmovi</t>
  </si>
  <si>
    <t>Inozemni dugoročni krediti i zajmovi</t>
  </si>
  <si>
    <t>UKUPNO (3+4)</t>
  </si>
  <si>
    <t>UKUPNO (1+2+3+4)</t>
  </si>
  <si>
    <t>NAZIV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</si>
  <si>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</si>
  <si>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</si>
  <si>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</si>
  <si>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</si>
  <si>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</si>
  <si>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>RASHODI POSLOVANJA</t>
  </si>
  <si>
    <t>PRIHODI POSLOVANJA</t>
  </si>
  <si>
    <t>UKUPNO RASHODI (3 + 4)</t>
  </si>
  <si>
    <t>NETO ZADUŽIVANJE / FINANCIRANJE  (8 - 5)</t>
  </si>
  <si>
    <t>A. RAČUN PRIHODA I RASHODA</t>
  </si>
  <si>
    <t>VRSTA PRIHODA</t>
  </si>
  <si>
    <t>GRADSKOG VIJEĆA</t>
  </si>
  <si>
    <t>VRSTA RASHODA</t>
  </si>
  <si>
    <t>VRSTA PRIMITAKA / IZDATAKA</t>
  </si>
  <si>
    <t>PRIMICI OD FINANCIJSKE IMOVINE I ZADUŽIVANJA</t>
  </si>
  <si>
    <t>PRIHODI OD PRODAJE NEFINANCIJSKE IMOVINE</t>
  </si>
  <si>
    <t>Kamate za primljene kredite i zajmove od kreditnih i ostalih financijskih institucija izvan javnog sektora</t>
  </si>
  <si>
    <t>Kapitalne pomoći kreditnim i ostalim financijskim institucijama te trgovačkim društvima u javnom sektoru</t>
  </si>
  <si>
    <t>B. RAČUN ZADUŽIVANJA / FINANCIRANJA</t>
  </si>
  <si>
    <t>C. RASPOLOŽIVA SREDSTVA IZ PREDHODNIH GODINA</t>
  </si>
  <si>
    <t>C. RASPOLOŽIVA SREDSTVA IZ PRETHODNIH GODINA</t>
  </si>
  <si>
    <t>NETO ZADUŽIVANJE / FINANCIRANJE</t>
  </si>
  <si>
    <t>UKUPNI PRIHODI</t>
  </si>
  <si>
    <t>UKUPNI RASHODI</t>
  </si>
  <si>
    <t>RASHODI ZA NABAVU NEFINANCIJSKE IMOVINE</t>
  </si>
  <si>
    <t xml:space="preserve"> </t>
  </si>
  <si>
    <t>IZDACI ZA FINANC.IMOVINU I OTPLATE ZAJMOVA</t>
  </si>
  <si>
    <t>Negativne tečajne razlike i razlike zbog primjene valutne klauzule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</si>
  <si>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</si>
  <si>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</si>
  <si>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</si>
  <si>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</si>
  <si>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</si>
  <si>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</si>
  <si>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</si>
  <si>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</si>
  <si>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Županijske, gradske i općinske pristojbe i naknade</t>
  </si>
  <si>
    <t>Donacije od pravnih i fizičkih osoba izvan općeg proračuna</t>
  </si>
  <si>
    <t>Članarine i norme</t>
  </si>
  <si>
    <t>Troškovi sudskih postupaka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</si>
  <si>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</si>
  <si>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</si>
  <si>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</si>
  <si>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</si>
  <si>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Umjetnička djela (izložena u galerijama, muzejima i slično)</t>
  </si>
  <si>
    <t>Primljeni povrati glavnica danih zajmova i depozita</t>
  </si>
  <si>
    <t>Primici od povrata depozita i jamčevnih pologa</t>
  </si>
  <si>
    <t>Primici od povrata depozita od kreditnih i ostalih financijskih institucija - tuzemni</t>
  </si>
  <si>
    <t>Tekuće pomoći od izvanproračunskih korisnika</t>
  </si>
  <si>
    <t>Primici od zaduživanja</t>
  </si>
  <si>
    <t>Vlastiti izvori</t>
  </si>
  <si>
    <t>30.09.2022.</t>
  </si>
  <si>
    <t>HBOR Zagreb</t>
  </si>
  <si>
    <t>30.06.2033.</t>
  </si>
  <si>
    <t>Kamate za primljene kredite i zajmove od kreditnih i ostalih financijskih institucija u javnom sektoru</t>
  </si>
  <si>
    <t>Subvencije trgovačkim društvima, zadrugama, poljoprivrednicima i obrtnicima izvan javnog sektora</t>
  </si>
  <si>
    <t>Subvencije trgovačkim društvima i zadrugama izvan javnog sektora</t>
  </si>
  <si>
    <t>Hrvatska banka za obnovu i razvitak</t>
  </si>
  <si>
    <t>Strossmayerov trg 9, Zagreb</t>
  </si>
  <si>
    <t>Broj ugovora o kreditu:  KO-8/17</t>
  </si>
  <si>
    <t>Iznos glavnice: 58.666.666,67 HRK</t>
  </si>
  <si>
    <t>Kamatna stopa: 2,50  godišnje</t>
  </si>
  <si>
    <t>Rok otplate kredita: uz poček od tri godine od 31.10.2022. do 30.09.2033. godine</t>
  </si>
  <si>
    <t>Broj rata/anuiteta: 132 mjesečne rate</t>
  </si>
  <si>
    <t>Datum ugovaranja kredita: 26.06.2017</t>
  </si>
  <si>
    <t>Odluka o davanju suglasnosti za zaduživanje Vlade Republike Hrvatske od 01.06.2017. godine, Klase: 022-03/17-04/176, Urbroj: 50301-25/27-17-2</t>
  </si>
  <si>
    <t>RB</t>
  </si>
  <si>
    <t>Godina</t>
  </si>
  <si>
    <t>Stopa(%)</t>
  </si>
  <si>
    <t>Glavnica</t>
  </si>
  <si>
    <t>Kamate</t>
  </si>
  <si>
    <t>Iznos anuiteta</t>
  </si>
  <si>
    <t>2018</t>
  </si>
  <si>
    <t>2019</t>
  </si>
  <si>
    <t>2020</t>
  </si>
  <si>
    <t>2021</t>
  </si>
  <si>
    <t>2022</t>
  </si>
  <si>
    <t>Ukupno</t>
  </si>
  <si>
    <t xml:space="preserve">Privredna banka ZAGREB - DIONIČKO DRUŠTVO </t>
  </si>
  <si>
    <t>Radnička cesta 50, 10000 Zagreb</t>
  </si>
  <si>
    <t>Broj ugovora o kreditu:  5010633153</t>
  </si>
  <si>
    <t>Iznos glavnice: 21.333.333,33 HRK</t>
  </si>
  <si>
    <t>Kamatna stopa: 2,25  godišnje</t>
  </si>
  <si>
    <t>Rok otplate kredita: od 31.10.2018. do 30.09.2022. godine</t>
  </si>
  <si>
    <t>Broj rata/anuiteta: 48 mjesečnih rata</t>
  </si>
  <si>
    <t>Datum ugovaranja kredita: 14.06.2017</t>
  </si>
  <si>
    <t>Opći prihodi i primici</t>
  </si>
  <si>
    <t>Komunalna naknada</t>
  </si>
  <si>
    <t>Tablica 3. OPĆI DIO PRORAČUNA - RASHODI PO EKONOMSKOJ KLASIFIKACIJI</t>
  </si>
  <si>
    <t>6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</si>
  <si>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</si>
  <si>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</si>
  <si>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</si>
  <si>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</si>
  <si>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6111</t>
  </si>
  <si>
    <t xml:space="preserve">Porez i prirez na dohodak od nesamostalnog rada                                                     </t>
  </si>
  <si>
    <t/>
  </si>
  <si>
    <t>6117</t>
  </si>
  <si>
    <t>613</t>
  </si>
  <si>
    <t xml:space="preserve">Porezi na imovinu                                                                                   </t>
  </si>
  <si>
    <t>6131</t>
  </si>
  <si>
    <t xml:space="preserve">Stalni porezi na nepokretnu imovinu (zemlju, zgrade, kuće i ostalo)                                 </t>
  </si>
  <si>
    <t>6134</t>
  </si>
  <si>
    <t xml:space="preserve">Povremeni porezi na imovinu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</si>
  <si>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</si>
  <si>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</si>
  <si>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6142</t>
  </si>
  <si>
    <t xml:space="preserve">Porez na promet                                                                                     </t>
  </si>
  <si>
    <t>6145</t>
  </si>
  <si>
    <t xml:space="preserve">Porezi na korištenje dobara ili izvođenje aktivnosti                                                </t>
  </si>
  <si>
    <t>63</t>
  </si>
  <si>
    <t>632</t>
  </si>
  <si>
    <t xml:space="preserve">Pomoći od međunarodnih organizacija te institucija i tijela EU                                      </t>
  </si>
  <si>
    <t>633</t>
  </si>
  <si>
    <t>6331</t>
  </si>
  <si>
    <t>6332</t>
  </si>
  <si>
    <t>634</t>
  </si>
  <si>
    <t>6341</t>
  </si>
  <si>
    <t>635</t>
  </si>
  <si>
    <t xml:space="preserve">Pomoći izravnanja za decentralizirane funkcije                                                      </t>
  </si>
  <si>
    <t>6351</t>
  </si>
  <si>
    <t xml:space="preserve">Tekuće pomoći izravnanja za decentralizirane funkcije                                               </t>
  </si>
  <si>
    <t>6352</t>
  </si>
  <si>
    <t xml:space="preserve">Kapitalne pomoći izravnanja za decentralizirane funkcije                                            </t>
  </si>
  <si>
    <t>636</t>
  </si>
  <si>
    <t>6361</t>
  </si>
  <si>
    <t>6362</t>
  </si>
  <si>
    <t>638</t>
  </si>
  <si>
    <t>Pomoći temeljem prijenosa EU sredstava</t>
  </si>
  <si>
    <t>6381</t>
  </si>
  <si>
    <t>Tekuće pomoći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</si>
  <si>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</si>
  <si>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</si>
  <si>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</si>
  <si>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</si>
  <si>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6413</t>
  </si>
  <si>
    <t xml:space="preserve">Kamate na oročena sredstva i depozite po viđenju                                                    </t>
  </si>
  <si>
    <t>6414</t>
  </si>
  <si>
    <t xml:space="preserve">Prihodi od zateznih kamata                                                                          </t>
  </si>
  <si>
    <t>6415</t>
  </si>
  <si>
    <t xml:space="preserve">Prihodi od pozitivnih tečajnih razlika i razlika zbog primjene valutne klauzule                     </t>
  </si>
  <si>
    <t>6416</t>
  </si>
  <si>
    <t xml:space="preserve">Prihodi od dividendi                                                                                </t>
  </si>
  <si>
    <t>642</t>
  </si>
  <si>
    <t xml:space="preserve">Prihodi od nefinancijske imovine                                                                    </t>
  </si>
  <si>
    <t>6421</t>
  </si>
  <si>
    <t xml:space="preserve">Naknade za koncesije                                                                                </t>
  </si>
  <si>
    <t>6422</t>
  </si>
  <si>
    <t xml:space="preserve">Prihodi od zakupa i iznajmljivanja imovine                                                          </t>
  </si>
  <si>
    <t>6423</t>
  </si>
  <si>
    <t xml:space="preserve">Naknada za korištenje nefinancijske imovine                                                         </t>
  </si>
  <si>
    <t>6429</t>
  </si>
  <si>
    <t xml:space="preserve">Ostali prihodi od nefinancijske imovine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</si>
  <si>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</si>
  <si>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</si>
  <si>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</si>
  <si>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</si>
  <si>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6512</t>
  </si>
  <si>
    <t>6513</t>
  </si>
  <si>
    <t xml:space="preserve">Ostale upravne pristojbe i naknade                                                                  </t>
  </si>
  <si>
    <t>6514</t>
  </si>
  <si>
    <t xml:space="preserve">Ostale pristojbe i naknade                                                                          </t>
  </si>
  <si>
    <t>652</t>
  </si>
  <si>
    <t xml:space="preserve">Prihodi po posebnim propisima                                                                       </t>
  </si>
  <si>
    <t>6521</t>
  </si>
  <si>
    <t xml:space="preserve">Prihodi državne uprave                                                                              </t>
  </si>
  <si>
    <t>6522</t>
  </si>
  <si>
    <t xml:space="preserve">Prihodi vodnog gospodarstva                                                                         </t>
  </si>
  <si>
    <t>6524</t>
  </si>
  <si>
    <t xml:space="preserve">Doprinosi za šume                                                                                   </t>
  </si>
  <si>
    <t>6526</t>
  </si>
  <si>
    <t xml:space="preserve">Ostali nespomenuti prihodi                                                                          </t>
  </si>
  <si>
    <t>653</t>
  </si>
  <si>
    <t xml:space="preserve">Komunalni doprinosi i naknade                                                                       </t>
  </si>
  <si>
    <t>6531</t>
  </si>
  <si>
    <t xml:space="preserve">Komunalni doprinosi                                                                                 </t>
  </si>
  <si>
    <t>6532</t>
  </si>
  <si>
    <t xml:space="preserve">Komunalne naknade 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</si>
  <si>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</si>
  <si>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</si>
  <si>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</si>
  <si>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</si>
  <si>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</si>
  <si>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</si>
  <si>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663</t>
  </si>
  <si>
    <t>6631</t>
  </si>
  <si>
    <t xml:space="preserve">Tekuće donacije                                                                                     </t>
  </si>
  <si>
    <t xml:space="preserve">Kapitalne donacije                                                                                  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</si>
  <si>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</si>
  <si>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</si>
  <si>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</si>
  <si>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</si>
  <si>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6819</t>
  </si>
  <si>
    <t xml:space="preserve">Ostale kazne         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</si>
  <si>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</si>
  <si>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</si>
  <si>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</si>
  <si>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Tablica 2. OPĆI DIO PRORAČUNA - PRIHODI PO EKONOMSKOJ KLASIFIKACIJI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</si>
  <si>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</si>
  <si>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</si>
  <si>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</si>
  <si>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</si>
  <si>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7111</t>
  </si>
  <si>
    <t xml:space="preserve">Zemljište                                                    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</si>
  <si>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</si>
  <si>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</si>
  <si>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</si>
  <si>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</si>
  <si>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7211</t>
  </si>
  <si>
    <t xml:space="preserve">Stambeni objekti                                                                                    </t>
  </si>
  <si>
    <t>7212</t>
  </si>
  <si>
    <t xml:space="preserve">Poslovni objekti                                                                                    </t>
  </si>
  <si>
    <t xml:space="preserve">Ostali građevinski objekti                                                                          </t>
  </si>
  <si>
    <t xml:space="preserve">Uredska oprema i namještaj                                                                          </t>
  </si>
  <si>
    <t xml:space="preserve">Komunikacijska oprema                                                                               </t>
  </si>
  <si>
    <t xml:space="preserve">Sportska i glazbena oprema                                                                          </t>
  </si>
  <si>
    <t xml:space="preserve">Uređaji, strojevi i oprema za ostale namjene                                                        </t>
  </si>
  <si>
    <t>723</t>
  </si>
  <si>
    <t xml:space="preserve">Prihodi od prodaje prijevoznih sredstava                                                            </t>
  </si>
  <si>
    <t>7231</t>
  </si>
  <si>
    <t xml:space="preserve">Prijevozna sredstva u cestovnom prometu                                                            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</si>
  <si>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</si>
  <si>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</si>
  <si>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</si>
  <si>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</si>
  <si>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</si>
  <si>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</si>
  <si>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</si>
  <si>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3113</t>
  </si>
  <si>
    <t xml:space="preserve">Plaće za prekovremeni rad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</si>
  <si>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</si>
  <si>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</si>
  <si>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</si>
  <si>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</si>
  <si>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</si>
  <si>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3131</t>
  </si>
  <si>
    <t xml:space="preserve">Doprinosi za mirovinsko osiguranje                                                                  </t>
  </si>
  <si>
    <t>3132</t>
  </si>
  <si>
    <t xml:space="preserve">Doprinosi za obvezno zdravstveno osiguranje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</si>
  <si>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</si>
  <si>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</si>
  <si>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</si>
  <si>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</si>
  <si>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</si>
  <si>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</si>
  <si>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</si>
  <si>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</si>
  <si>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</si>
  <si>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</si>
  <si>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</si>
  <si>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</si>
  <si>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</si>
  <si>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</si>
  <si>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</si>
  <si>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</si>
  <si>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</si>
  <si>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</si>
  <si>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</si>
  <si>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</si>
  <si>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</si>
  <si>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</si>
  <si>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</si>
  <si>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</si>
  <si>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</si>
  <si>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</si>
  <si>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</si>
  <si>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</si>
  <si>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</si>
  <si>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</si>
  <si>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</si>
  <si>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</si>
  <si>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</si>
  <si>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</si>
  <si>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</si>
  <si>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</si>
  <si>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</si>
  <si>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</si>
  <si>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</si>
  <si>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</si>
  <si>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</si>
  <si>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</si>
  <si>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</si>
  <si>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</si>
  <si>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</si>
  <si>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</si>
  <si>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</si>
  <si>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</si>
  <si>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</si>
  <si>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</si>
  <si>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</si>
  <si>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</si>
  <si>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</si>
  <si>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</si>
  <si>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</si>
  <si>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</si>
  <si>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</si>
  <si>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</si>
  <si>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3295</t>
  </si>
  <si>
    <t xml:space="preserve">Pristojbe i naknade                                                                                 </t>
  </si>
  <si>
    <t>3296</t>
  </si>
  <si>
    <t>3299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</si>
  <si>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</si>
  <si>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</si>
  <si>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</si>
  <si>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</si>
  <si>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3422</t>
  </si>
  <si>
    <t>3423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</si>
  <si>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</si>
  <si>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</si>
  <si>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</si>
  <si>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</si>
  <si>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3432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</si>
  <si>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</si>
  <si>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</si>
  <si>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</si>
  <si>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</si>
  <si>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</si>
  <si>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</si>
  <si>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</si>
  <si>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</si>
  <si>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3512</t>
  </si>
  <si>
    <t>352</t>
  </si>
  <si>
    <t>3521</t>
  </si>
  <si>
    <t xml:space="preserve">Subvencije kreditnim i ostalim financijskim institucijama izvan javnog sektora                      </t>
  </si>
  <si>
    <t>3522</t>
  </si>
  <si>
    <t>36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</si>
  <si>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</si>
  <si>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</si>
  <si>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</si>
  <si>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</si>
  <si>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3632</t>
  </si>
  <si>
    <t xml:space="preserve">Kapitalne pomoći unutar općeg proračuna                                                             </t>
  </si>
  <si>
    <t>366</t>
  </si>
  <si>
    <t>3661</t>
  </si>
  <si>
    <t>3662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</si>
  <si>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</si>
  <si>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</si>
  <si>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</si>
  <si>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</si>
  <si>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</si>
  <si>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</si>
  <si>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3722</t>
  </si>
  <si>
    <t xml:space="preserve">Naknade građanima i kućanstvima u naravi           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</si>
  <si>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</si>
  <si>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</si>
  <si>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</si>
  <si>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>3811</t>
  </si>
  <si>
    <t xml:space="preserve">Tekuće donacije u novcu                                                                             </t>
  </si>
  <si>
    <t>3812</t>
  </si>
  <si>
    <t xml:space="preserve">Tekuće donacije u naravi                                                                            </t>
  </si>
  <si>
    <t>382</t>
  </si>
  <si>
    <t>3822</t>
  </si>
  <si>
    <t xml:space="preserve">Kapitalne donacije građanima i kućanstvima                                                          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</si>
  <si>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</si>
  <si>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</si>
  <si>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</si>
  <si>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</si>
  <si>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386</t>
  </si>
  <si>
    <t xml:space="preserve">Kapitalne pomoći                                                                                    </t>
  </si>
  <si>
    <t>3861</t>
  </si>
  <si>
    <t>4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</si>
  <si>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</si>
  <si>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</si>
  <si>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</si>
  <si>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</si>
  <si>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4111</t>
  </si>
  <si>
    <t>412</t>
  </si>
  <si>
    <t xml:space="preserve">Nematerijalna imovina                                                                               </t>
  </si>
  <si>
    <t>4123</t>
  </si>
  <si>
    <t xml:space="preserve">Licence              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</si>
  <si>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</si>
  <si>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</si>
  <si>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</si>
  <si>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</si>
  <si>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</si>
  <si>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</si>
  <si>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4212</t>
  </si>
  <si>
    <t>4213</t>
  </si>
  <si>
    <t xml:space="preserve">Ceste, željeznice i ostali prometni objekti                                                         </t>
  </si>
  <si>
    <t>4214</t>
  </si>
  <si>
    <t>422</t>
  </si>
  <si>
    <t xml:space="preserve">Postrojenja i oprema                                                                                </t>
  </si>
  <si>
    <t>4221</t>
  </si>
  <si>
    <t>4222</t>
  </si>
  <si>
    <t>4223</t>
  </si>
  <si>
    <t xml:space="preserve">Oprema za održavanje i zaštitu                                                                      </t>
  </si>
  <si>
    <t>4226</t>
  </si>
  <si>
    <t>4227</t>
  </si>
  <si>
    <t>423</t>
  </si>
  <si>
    <t xml:space="preserve">Prijevozna sredstva                                                                                 </t>
  </si>
  <si>
    <t>4231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</si>
  <si>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</si>
  <si>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</si>
  <si>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</si>
  <si>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</si>
  <si>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4242</t>
  </si>
  <si>
    <t>4243</t>
  </si>
  <si>
    <t xml:space="preserve">Muzejski izlošci i predmeti prirodnih rijetkosti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</si>
  <si>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</si>
  <si>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</si>
  <si>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</si>
  <si>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</si>
  <si>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4263</t>
  </si>
  <si>
    <t xml:space="preserve">Umjetnička, literarna i znanstvena djela                                                            </t>
  </si>
  <si>
    <t>4264</t>
  </si>
  <si>
    <t xml:space="preserve">Ostala nematerijalna proizvedena imovina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</si>
  <si>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</si>
  <si>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</si>
  <si>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</si>
  <si>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</si>
  <si>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4511</t>
  </si>
  <si>
    <t>8</t>
  </si>
  <si>
    <t xml:space="preserve">Primici od financijske imovine i zaduživanja                                                        </t>
  </si>
  <si>
    <t>81</t>
  </si>
  <si>
    <t>818</t>
  </si>
  <si>
    <t>8181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</si>
  <si>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</si>
  <si>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</si>
  <si>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</si>
  <si>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</si>
  <si>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 xml:space="preserve">Primljeni krediti od kreditnih institucija u javnom sektoru                                         </t>
  </si>
  <si>
    <t>5</t>
  </si>
  <si>
    <t xml:space="preserve">Izdaci za financijsku imovinu i otplate zajmova                                                    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</si>
  <si>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</si>
  <si>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</si>
  <si>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</si>
  <si>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</si>
  <si>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5321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</si>
  <si>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</si>
  <si>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</si>
  <si>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</si>
  <si>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</si>
  <si>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54</t>
  </si>
  <si>
    <t xml:space="preserve">Izdaci za otplatu glavnice primljenih kredita i zajmova                                             </t>
  </si>
  <si>
    <t>544</t>
  </si>
  <si>
    <t>5443</t>
  </si>
  <si>
    <t xml:space="preserve">Otplata glavnice primljenih kredita od tuzemnih kreditnih institucija izvan javnog sektora          </t>
  </si>
  <si>
    <t>VRSTA REZULTATA POSLOVANJA</t>
  </si>
  <si>
    <t>Tablica 4. OPĆI DIO PRORAČUNA - PRIHODI PREMA IZVORIMA FINANCIRANJA</t>
  </si>
  <si>
    <t>Tablica 5. OPĆI DIO PRORAČUNA - RASHODI PREMA IZVORIMA FINANCIRANJA</t>
  </si>
  <si>
    <t>Tablica 6. OPĆI DIO PRORAČUNA - RASHODI PREMA FUNKCIJSKOJ KLASIFIKACIJI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</si>
  <si>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</si>
  <si>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</si>
  <si>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</si>
  <si>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</si>
  <si>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</si>
  <si>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</si>
  <si>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</si>
  <si>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</si>
  <si>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</si>
  <si>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</si>
  <si>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</si>
  <si>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</si>
  <si>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</si>
  <si>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</si>
  <si>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032</t>
  </si>
  <si>
    <t>036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</si>
  <si>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</si>
  <si>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</si>
  <si>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</si>
  <si>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</si>
  <si>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</si>
  <si>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</si>
  <si>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</si>
  <si>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</si>
  <si>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</si>
  <si>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</si>
  <si>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</si>
  <si>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</si>
  <si>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</si>
  <si>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</si>
  <si>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</si>
  <si>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</si>
  <si>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</si>
  <si>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</si>
  <si>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</si>
  <si>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</si>
  <si>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</si>
  <si>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</si>
  <si>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</si>
  <si>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</si>
  <si>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</si>
  <si>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</si>
  <si>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</si>
  <si>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</si>
  <si>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</si>
  <si>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</si>
  <si>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</si>
  <si>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</si>
  <si>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</si>
  <si>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</si>
  <si>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</si>
  <si>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</si>
  <si>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</si>
  <si>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</si>
  <si>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</si>
  <si>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</si>
  <si>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</si>
  <si>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</si>
  <si>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</si>
  <si>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</si>
  <si>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</si>
  <si>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</si>
  <si>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</si>
  <si>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</si>
  <si>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</si>
  <si>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</si>
  <si>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</si>
  <si>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</si>
  <si>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</si>
  <si>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</si>
  <si>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</si>
  <si>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</si>
  <si>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</si>
  <si>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</si>
  <si>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</si>
  <si>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</si>
  <si>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</si>
  <si>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</si>
  <si>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</si>
  <si>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</si>
  <si>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</si>
  <si>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</si>
  <si>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</si>
  <si>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</si>
  <si>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Tablica 7. OPĆI DIO PRORAČUNA - RAČUN FINANCIRANJA PREMA EKONOMSKOJ KLASIFIKACIJI</t>
  </si>
  <si>
    <t>Tablica 8. OPĆI DIO PRORAČUNA - RAČUN FINANCIRANJA ANALITIČKI PRIKAZ</t>
  </si>
  <si>
    <t>NAZIV FUNKCIJSKE KLASIFIKACIJE</t>
  </si>
  <si>
    <t>Primljeni krediti od kreditnih institucija u javnom sektoru</t>
  </si>
  <si>
    <t>Tablica 9. OPĆI DIO PRORAČUNA - RAČUN FINANCIRANJA PREMA IZVORIMA FINANCIRANJA</t>
  </si>
  <si>
    <t>NAZIV IZVORA FINANCIRANJA</t>
  </si>
  <si>
    <t>Tablica 10. OPĆI DIO PRORAČUNA - RASPOLOŽIVA SREDSTVA IZ PRETHODNIH GODINA</t>
  </si>
  <si>
    <t xml:space="preserve"> SVEUKUPNO PRIMICI</t>
  </si>
  <si>
    <t>OPĆI PRIHODI I PRIMICI</t>
  </si>
  <si>
    <t>1.4.</t>
  </si>
  <si>
    <t xml:space="preserve">Opći prihodi i primici  </t>
  </si>
  <si>
    <t>NAMJENSKI PRIMICI</t>
  </si>
  <si>
    <t>8.1.</t>
  </si>
  <si>
    <t xml:space="preserve"> SVEUKUPNO IZDACI</t>
  </si>
  <si>
    <t>PRIHODI ZA POSEBNE NAMJENE</t>
  </si>
  <si>
    <t>4.1.</t>
  </si>
  <si>
    <t>Prihodi od spomeničke rente</t>
  </si>
  <si>
    <t>4.3.</t>
  </si>
  <si>
    <t>Komunalni doprinosi</t>
  </si>
  <si>
    <t>4.5.</t>
  </si>
  <si>
    <t>Posebne naknade za izgradnju komunalne infrastrukture</t>
  </si>
  <si>
    <t>4.6.</t>
  </si>
  <si>
    <t>POMOĆI</t>
  </si>
  <si>
    <t>5.5.</t>
  </si>
  <si>
    <t>PRIHODI OD PRODAJE ILI ZAMJENE IMOVINE I NAKNADE OSIGURANJA</t>
  </si>
  <si>
    <t>7.1.</t>
  </si>
  <si>
    <t>Tablica 11. OPĆI DIO PRORAČUNA - RASPOLOŽIVA SREDSTVA IZ PRETHODNIH GODINA PO IZVORIMA FINANCIRANJA</t>
  </si>
  <si>
    <t xml:space="preserve"> SVEUKUPNO PRIHODI</t>
  </si>
  <si>
    <t>1.5.</t>
  </si>
  <si>
    <t>Opći prihodi i primici korisnika</t>
  </si>
  <si>
    <t>VLASTITI PRIHODI</t>
  </si>
  <si>
    <t>3.1.</t>
  </si>
  <si>
    <t>Vlastiti prihodi korisnika</t>
  </si>
  <si>
    <t>Izvor  4. PRIHODI ZA POSEBNE NAMJENE</t>
  </si>
  <si>
    <t>4.2.</t>
  </si>
  <si>
    <t>Prihodi od boravišne pristojbe</t>
  </si>
  <si>
    <t>4.4.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</si>
  <si>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</si>
  <si>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</si>
  <si>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</si>
  <si>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</si>
  <si>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</si>
  <si>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</si>
  <si>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</si>
  <si>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</si>
  <si>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</si>
  <si>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</si>
  <si>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</si>
  <si>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</si>
  <si>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</si>
  <si>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</si>
  <si>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</si>
  <si>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</si>
  <si>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</si>
  <si>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</si>
  <si>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</si>
  <si>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</si>
  <si>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</si>
  <si>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</si>
  <si>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</si>
  <si>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</si>
  <si>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</si>
  <si>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</si>
  <si>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</si>
  <si>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</si>
  <si>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</si>
  <si>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</si>
  <si>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</si>
  <si>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</si>
  <si>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</si>
  <si>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</si>
  <si>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</si>
  <si>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</si>
  <si>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</si>
  <si>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</si>
  <si>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</si>
  <si>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 xml:space="preserve">NAMJENSKI PRIMICI </t>
  </si>
  <si>
    <t xml:space="preserve">Primici od zaduživanja </t>
  </si>
  <si>
    <t>Tablica 12. POSEBNI DIO PRORAČUNA PREMA ORGANIZACIJSKOJ KLASIFIKACIJI</t>
  </si>
  <si>
    <t>Tablica 13. POSEBNI DIO PRORAČUNA PREMA PROGRAMSKOJ KLASIFIKACIJI</t>
  </si>
  <si>
    <t xml:space="preserve">Prihodi od prodaje nefinancijske imovine proračuna </t>
  </si>
  <si>
    <t>Prihodi od prodaje nefinancijske imovine proračuna</t>
  </si>
  <si>
    <t>Prihodi poslovanja</t>
  </si>
  <si>
    <t>Povrat poreza i prireza na dohodak po godišnjoj prijavi</t>
  </si>
  <si>
    <t>6382</t>
  </si>
  <si>
    <t>Kapitalne pomoći temeljem prijenosa EU sredstava</t>
  </si>
  <si>
    <t>Rashodi poslovanja</t>
  </si>
  <si>
    <t>353</t>
  </si>
  <si>
    <t>Subvencije trgovačkim društvima, zadrugama, poljoprivrednicima i obrtnicima iz EU sredstava</t>
  </si>
  <si>
    <t>3531</t>
  </si>
  <si>
    <t>3813</t>
  </si>
  <si>
    <t>Tekuće donacije iz EU sredstava</t>
  </si>
  <si>
    <t>Rashodi za nabavu nefinancijske imovine</t>
  </si>
  <si>
    <t>Primici od financijske imovine i zaduživanja</t>
  </si>
  <si>
    <t>8422</t>
  </si>
  <si>
    <t>Izdaci za financijsku imovinu i otplate zajmova</t>
  </si>
  <si>
    <t>9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</si>
  <si>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</si>
  <si>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</si>
  <si>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</si>
  <si>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</si>
  <si>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9221</t>
  </si>
  <si>
    <t xml:space="preserve">Višak prihoda                                                                                       </t>
  </si>
  <si>
    <t>Pomoći temeljem prijenosa EU sredstava za proračun</t>
  </si>
  <si>
    <t>Istraživanje i razvoj: Opće javne usluge</t>
  </si>
  <si>
    <t>Usluge protupožarne zaštite</t>
  </si>
  <si>
    <t>Rashodi za javni red i sigurnost koji nisu drugdje svrstani</t>
  </si>
  <si>
    <t>048</t>
  </si>
  <si>
    <t>Istraživanje i razvoj: Ekonomski poslovi</t>
  </si>
  <si>
    <t>075</t>
  </si>
  <si>
    <t>Istraživanje i razvoj zdravstva</t>
  </si>
  <si>
    <t>3114</t>
  </si>
  <si>
    <t xml:space="preserve">Plaće za posebne uvjete rada                                                                        </t>
  </si>
  <si>
    <t xml:space="preserve">Porez i prirez na dohodak od samostalnih djelatnosti                                                    </t>
  </si>
  <si>
    <t>Porez i prirez na dohodak od imovine i imovinskih prava</t>
  </si>
  <si>
    <t xml:space="preserve">Porez i prirez na dohodak od kapitala              </t>
  </si>
  <si>
    <t xml:space="preserve">Porez i prirez na dohodak utvrđen u postupku nadzora za prethodne godine                                                     </t>
  </si>
  <si>
    <t>Kapitalne donacije</t>
  </si>
  <si>
    <t>Pomoći temeljem prijenosa EU sredstava proračunu</t>
  </si>
  <si>
    <t>031</t>
  </si>
  <si>
    <t>Usluge policije</t>
  </si>
  <si>
    <t>Izvor 1. OPĆI PRIHODI I PRIMICI</t>
  </si>
  <si>
    <t>Izvor 1.4. Opći prihodi i primici</t>
  </si>
  <si>
    <t>Izvor 4. PRIHODI ZA POSEBNE NAMJENE</t>
  </si>
  <si>
    <t>Izvor 4.1. Prihodi od spomeničke rente</t>
  </si>
  <si>
    <t>Izvor 4.6. 4. Ostali prihodi za posebne namjene</t>
  </si>
  <si>
    <t>Izvor 5. POMOĆI</t>
  </si>
  <si>
    <t xml:space="preserve">Izvor 5.6. Pomoći od institucija i tijela EU </t>
  </si>
  <si>
    <t>Izvor 6. DONACIJE</t>
  </si>
  <si>
    <t>Izvor 6.2. Donacije za proračun</t>
  </si>
  <si>
    <t>1001</t>
  </si>
  <si>
    <t>Program: JAVNA UPRAVA I ADMINISTRACIJA</t>
  </si>
  <si>
    <t>A100001</t>
  </si>
  <si>
    <t>Aktivnost: Administrativno, tehničko i stručno osoblje</t>
  </si>
  <si>
    <t>A100003</t>
  </si>
  <si>
    <t>Aktivnost: Osnovna djelatnost vezana za protokol</t>
  </si>
  <si>
    <t>A100004</t>
  </si>
  <si>
    <t>Aktivnost: Prijemi i uzvratni susreti</t>
  </si>
  <si>
    <t>A100005</t>
  </si>
  <si>
    <t>Aktivnost: Tekuća zaliha proračuna</t>
  </si>
  <si>
    <t>A100006</t>
  </si>
  <si>
    <t>Aktivnost: Suradnja s gradovima i općinama u RH i međunarodna suradnja</t>
  </si>
  <si>
    <t>A100007</t>
  </si>
  <si>
    <t>Aktivnost: Održavanje zgrada i opreme za redovno korištenje</t>
  </si>
  <si>
    <t>A100008</t>
  </si>
  <si>
    <t>Aktivnost: Održavanje prostorija mjesnih odbora</t>
  </si>
  <si>
    <t>A100014</t>
  </si>
  <si>
    <t>A100015</t>
  </si>
  <si>
    <t>K100002</t>
  </si>
  <si>
    <t>Kapitalni projekt: Nabava opreme za gradsku upravu</t>
  </si>
  <si>
    <t>K100004</t>
  </si>
  <si>
    <t>T100006</t>
  </si>
  <si>
    <t>Tekući projekt: Promotivni materijal o Poreču</t>
  </si>
  <si>
    <t>1002</t>
  </si>
  <si>
    <t>Program: DONOŠENJE AKATA I MJERA IZ DJELOKRUGA PREDSTAVNIČKIH I IZVRŠNIH TIJELA</t>
  </si>
  <si>
    <t>Aktivnost: Predstavnička i izvršna tijela</t>
  </si>
  <si>
    <t>T100001</t>
  </si>
  <si>
    <t>1023</t>
  </si>
  <si>
    <t>Program: ZAŠTITA PRAVA NACIONALNIH MANJINA</t>
  </si>
  <si>
    <t>Aktivnost: Redovna djelatnost manjinskih vijeća</t>
  </si>
  <si>
    <t>1024</t>
  </si>
  <si>
    <t>Program: ORGANIZIRANJE I PROVOĐENJE ZAŠTITE I SPAŠAVANJA</t>
  </si>
  <si>
    <t>Aktivnost: Osnovna djelatnost Područne vatrogasne zajednice</t>
  </si>
  <si>
    <t>Aktivnost: Financiranje troškova stanovanja policijskih službenika</t>
  </si>
  <si>
    <t>Tekući projekt: Izrada i održavanje protupožarnih prosjeka</t>
  </si>
  <si>
    <t>T100002</t>
  </si>
  <si>
    <t>Tekući projekt: Civilna zaštita iz nadležnosti lokalne samouprave</t>
  </si>
  <si>
    <t>T100003</t>
  </si>
  <si>
    <t>Tekući projekt: Civilna zaštita HGSS stanica Pula</t>
  </si>
  <si>
    <t>1025</t>
  </si>
  <si>
    <t>Program: RAZVOJ CIVILNOG DRUŠTVA</t>
  </si>
  <si>
    <t>Aktivnost: Osnovne funkcije političkih stranaka</t>
  </si>
  <si>
    <t>A100002</t>
  </si>
  <si>
    <t>Aktivnost: Savjet mladih</t>
  </si>
  <si>
    <t>Aktivnost: Dan Grada Poreča</t>
  </si>
  <si>
    <t>A100009</t>
  </si>
  <si>
    <t>Aktivnost: Proslava Sv.Maura</t>
  </si>
  <si>
    <t>A100010</t>
  </si>
  <si>
    <t>Aktivnost: Ostale gradske proslave i manifestacije</t>
  </si>
  <si>
    <t>A100011</t>
  </si>
  <si>
    <t>Aktivnost: Proslava Sv.Roka i maškare u Novaj Vasi</t>
  </si>
  <si>
    <t>A100012</t>
  </si>
  <si>
    <t>A100013</t>
  </si>
  <si>
    <t>Aktivnost: Proslava Sv.Marije male u Baderni</t>
  </si>
  <si>
    <t>A100016</t>
  </si>
  <si>
    <t>Aktivnost: Proslave u MO Žbandaj</t>
  </si>
  <si>
    <t>A100017</t>
  </si>
  <si>
    <t>Aktivnost: Proslave u MO Fuškulin</t>
  </si>
  <si>
    <t>A100018</t>
  </si>
  <si>
    <t>1026</t>
  </si>
  <si>
    <t>Program: JAČANJE GOSPODARSTVA</t>
  </si>
  <si>
    <t>Aktivnost: Informiranje i edukacija poduzetnika</t>
  </si>
  <si>
    <t xml:space="preserve">Aktivnost: Poticanje razvoja poduzetništva </t>
  </si>
  <si>
    <t>Aktivnost: Promicanje poduzetništva</t>
  </si>
  <si>
    <t>K100001</t>
  </si>
  <si>
    <t>Tekući projekt: Članarina za LAG Središnja Istra i LAGUR Istarski švoj</t>
  </si>
  <si>
    <t>Tekući projekt: Sufinanciranje rada poštanskog ureda u Baderni</t>
  </si>
  <si>
    <t>T100005</t>
  </si>
  <si>
    <t>Tekući projekt: Sufinanciranje rada poštanskog ureda Nova Vas</t>
  </si>
  <si>
    <t>Tekući projekt: Sufinanciranje rada poštanskog ureda Červar Porat</t>
  </si>
  <si>
    <t>1027</t>
  </si>
  <si>
    <t>Program: POTPORA POLJOPRIVREDI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</si>
  <si>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</si>
  <si>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</si>
  <si>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</si>
  <si>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T100004</t>
  </si>
  <si>
    <t>Tekući projekt: Sufinanciranje projekta "Upiši poljoprivrednu školu"</t>
  </si>
  <si>
    <t>1039</t>
  </si>
  <si>
    <t>Program: ZAŠTITA OKOLIŠA</t>
  </si>
  <si>
    <t>1040</t>
  </si>
  <si>
    <t>Program: POTICANJE RAZVOJA TURIZMA</t>
  </si>
  <si>
    <t>K100006</t>
  </si>
  <si>
    <t>Kapitalni projekt: EU projekt: SUTRA - E javni prijevoz (HR-IT)</t>
  </si>
  <si>
    <t>1041</t>
  </si>
  <si>
    <t>Program: ZAŠTITA KULTURNE BAŠTINE</t>
  </si>
  <si>
    <t>K100003</t>
  </si>
  <si>
    <t>GLAVA 00102 VIJEĆA NACIONALNIH MANJINA</t>
  </si>
  <si>
    <t>GLAVA 00103 VATROGASNE POSTROJBE</t>
  </si>
  <si>
    <t>Izvor 3. VLASTITI PRIHODI</t>
  </si>
  <si>
    <t>Izvor 3.1. Vlastiti prihodi proračunskih korisnika</t>
  </si>
  <si>
    <t>Izvor 4.4. Komunalna naknada</t>
  </si>
  <si>
    <t>Izvor 5.1. Pomoći za minimalni standard decentraliziranih funkcija</t>
  </si>
  <si>
    <t>Izvor 5.5. Pomoći iz općinskog proračuna</t>
  </si>
  <si>
    <t>Izvor 7. PRIHODI OD PRODAJE ILI ZAMJENE IMOVINE I NAKNADE OSIGURANJA</t>
  </si>
  <si>
    <t>Izvor 7.4. Prihodi od prodaje nefinancijske imovine prorač.korisnika</t>
  </si>
  <si>
    <t>Aktivnost: Administrativno, stručno i tehničko osoblje</t>
  </si>
  <si>
    <t>Kapitalni projekt: Nabava opreme</t>
  </si>
  <si>
    <t>RAZDJEL 002 UPRAVNI ODJEL ZA FINANCIJE</t>
  </si>
  <si>
    <t>GLAVA 00201 UPRAVNI ODJEL ZA FINANCIJE</t>
  </si>
  <si>
    <t>Izvor 7.1. Prihodi od prodaje nefinancijske imovine</t>
  </si>
  <si>
    <t>Aktivnost: Upravljanje javnim financijama - otplata zajmova</t>
  </si>
  <si>
    <t>Aktivnost: Financijski rashodi vezani uz javne financije</t>
  </si>
  <si>
    <t>RAZDJEL 003 UPRAVNI ODJEL ZA DRUŠTVENE DJELATNOSTI</t>
  </si>
  <si>
    <t>GLAVA 00301 UPRAVNI ODJEL ZA DRUŠTVENE DJELATNOSTI</t>
  </si>
  <si>
    <t>Izvor 4.7. Prihodi od sufinanciranja</t>
  </si>
  <si>
    <t>Izvor 5.3. Pomoći iz državnog proračuna</t>
  </si>
  <si>
    <t>Izvor 5.4. Pomoći iz županijskog proračuna</t>
  </si>
  <si>
    <t>1022</t>
  </si>
  <si>
    <t>Program: RAZVOJ CIVILNOG DRUŠTVA U DRUŠTVENIM DJELATNOSTIMA</t>
  </si>
  <si>
    <t>Aktivnost: Financiranje programa i projekata udruga u razvoju civilnog društva</t>
  </si>
  <si>
    <t>Aktivnost: Prosinačke svečanosti (Porečka bajka)</t>
  </si>
  <si>
    <t xml:space="preserve">Aktivnost: Ljetni kamp za djecu </t>
  </si>
  <si>
    <t>Tekući projekt: Zakup stana vjerskog službenika (Imam)</t>
  </si>
  <si>
    <t>Tekući projekt: MO Baderna - projekt "Djeci našeg malog mjesta"</t>
  </si>
  <si>
    <t>1028</t>
  </si>
  <si>
    <t>Program: JAVNE POTREBE U PREDŠKOLSKOM ODGOJU</t>
  </si>
  <si>
    <t>A100037</t>
  </si>
  <si>
    <t>Aktivnost: Sufinanciranje programa privatnih dječjih vrtića</t>
  </si>
  <si>
    <t>1029</t>
  </si>
  <si>
    <t>Program: JAVNE POTREBE U OBRAZOVANJU</t>
  </si>
  <si>
    <t>A100032</t>
  </si>
  <si>
    <t>Aktivnost: SREDNJA ŠKOLA "Mate Balota" POREČ</t>
  </si>
  <si>
    <t>A100033</t>
  </si>
  <si>
    <t>Aktivnost: SREDNJA ŠKOLA "Antun Štifanić" POREČ</t>
  </si>
  <si>
    <t>A100034</t>
  </si>
  <si>
    <t>Aktivnost: Studentske stipendije</t>
  </si>
  <si>
    <t>A100035</t>
  </si>
  <si>
    <t>Aktivnost: Učeničke stipendije</t>
  </si>
  <si>
    <t>A100036</t>
  </si>
  <si>
    <t>Aktivnost: Sufinanciranje prijevoza učenika srednjih škola izvan Poreča</t>
  </si>
  <si>
    <t>A100038</t>
  </si>
  <si>
    <t>Aktivnost: Šire javne potrebe u obrazovanju</t>
  </si>
  <si>
    <t>A100039</t>
  </si>
  <si>
    <t>Aktivnost: Sufinanciranje prijevoza učenika OŠ B.Parentin</t>
  </si>
  <si>
    <t>A100040</t>
  </si>
  <si>
    <t>A100044</t>
  </si>
  <si>
    <t>Aktivnost: Produženi boravak za učenike iz Poreča u OŠ J.Rakovac Sv.Lovreč</t>
  </si>
  <si>
    <t>Kapitalni projekt: Financiranje Instituta za poljoprivredu i turizam Poreč po ugovorima</t>
  </si>
  <si>
    <t>T100007</t>
  </si>
  <si>
    <t>1030</t>
  </si>
  <si>
    <t>Program: JAVNE POTREBE U KULTURI</t>
  </si>
  <si>
    <t>Aktivnost: Sufinanciranje programa i projekata udruga u kulturi</t>
  </si>
  <si>
    <t xml:space="preserve">Aktivnost: Centar za mlade </t>
  </si>
  <si>
    <t>Aktivnost: Ostale potrebe u kulturi</t>
  </si>
  <si>
    <t>1032</t>
  </si>
  <si>
    <t>Program: JAVNE POTREBE U ZAŠTITI, OČUVANJU I UNAPREĐENJU ZDRAVLJA</t>
  </si>
  <si>
    <t>Aktivnost: Sufinanciranje programa u zdravstvenim ustanovama</t>
  </si>
  <si>
    <t>Tekući projekt: Mamografski pregledi žena iznad 40 godina</t>
  </si>
  <si>
    <t>1033</t>
  </si>
  <si>
    <t>Program: JAVNE POTREBE U SPORTU I REKREACIJI</t>
  </si>
  <si>
    <t>Aktivnost: Dugoročni zakup sportske dvorane Žatika</t>
  </si>
  <si>
    <t>Aktivnost: Osnovna djelatnost Sportske zajednice Grada Poreča</t>
  </si>
  <si>
    <t>K100005</t>
  </si>
  <si>
    <t>1034</t>
  </si>
  <si>
    <t xml:space="preserve">Program: JAVNE POTREBE U SOCIJALNOJ SKRBI </t>
  </si>
  <si>
    <t>Aktivnost: Dom za starije i nemoćne osobe - gerontološki centar</t>
  </si>
  <si>
    <t>Aktivnost: Naknade za podmirenje troškova stanovanja u novcu</t>
  </si>
  <si>
    <t>Aktivnost: Jednokratne naknade</t>
  </si>
  <si>
    <t>Aktivnost: Naknade za dopunsku zažtitu boraca NOR-a</t>
  </si>
  <si>
    <t>Aktivnost: Naknade socijalno ugroženim umirovljenicima Grada Poreča</t>
  </si>
  <si>
    <t>Aktivnost: Naknade za podmirenje troškova stanovanja  u naravi</t>
  </si>
  <si>
    <t>Aktivnost: Naknade za plaćanje pogrebnih troškova</t>
  </si>
  <si>
    <t>Aktivnost: Ostale naknade iz socijalnog programa u naravi</t>
  </si>
  <si>
    <t>A100021</t>
  </si>
  <si>
    <t>Aktivnost: Naknade za prijevoz učenika</t>
  </si>
  <si>
    <t>A100022</t>
  </si>
  <si>
    <t>Aktivnost: Naknade za boravak djece u jaslicama i vrtićima</t>
  </si>
  <si>
    <t>A100023</t>
  </si>
  <si>
    <t>Aktivnost: Naknade za prehranu djece u osnovnim školama</t>
  </si>
  <si>
    <t>A100024</t>
  </si>
  <si>
    <t>Aktivnost: Naknade za produženi boravak učenika u osnovnim školama</t>
  </si>
  <si>
    <t>A100025</t>
  </si>
  <si>
    <t>Aktivnost: Naknade za novorođeno dijete</t>
  </si>
  <si>
    <t>A100027</t>
  </si>
  <si>
    <t>Aktivnost: Prijevoz djece u Dnevni centar za rehabilitaciju Veruda Pula</t>
  </si>
  <si>
    <t>A100028</t>
  </si>
  <si>
    <t>Aktivnost: Stipendije iz socijalnog programa</t>
  </si>
  <si>
    <t>A100029</t>
  </si>
  <si>
    <t>Aktivnost: Financiranje programa i projekata udruga u socijalnoj skrbi</t>
  </si>
  <si>
    <t>A100030</t>
  </si>
  <si>
    <t xml:space="preserve">Aktivnost: Humanitarna djelatnost Crvenog križa </t>
  </si>
  <si>
    <t>Aktivnost: Dnevni centar za rehabilitaciju Veruda - Pula</t>
  </si>
  <si>
    <t>Aktivnost: Zakup zgrade Doma za starije i nemoćne osobe</t>
  </si>
  <si>
    <t>Aktivnost: Subvencije kamata za poticanu stanogradnju</t>
  </si>
  <si>
    <t>Aktivnost: Pomoć za kupnju udžbenika obiteljima u socijalnoj potrebi</t>
  </si>
  <si>
    <t>Aktivnost: Naknade za dopunsko zdravstveno osiguranje umirovljenika</t>
  </si>
  <si>
    <t>A100054</t>
  </si>
  <si>
    <t>Aktivnost: Naknade za grobna mjesta hrvatskim braniteljima Domovinskog rata</t>
  </si>
  <si>
    <t xml:space="preserve">Tekući projekt: Subvencije kamata za kupnju prvog stana </t>
  </si>
  <si>
    <t>Tekući projekt: Prehrana djece u OŠ - Zaklada "Hrvatska za djecu"</t>
  </si>
  <si>
    <t>Aktivnost: Veterinarsko - higijeničarska služba</t>
  </si>
  <si>
    <t>Aktivnost: Sklonište za životinje</t>
  </si>
  <si>
    <t>GLAVA 00302 VRTIĆI</t>
  </si>
  <si>
    <t>Izvor 5.8. Pomoći od korisnika za prijenose sredstava EU</t>
  </si>
  <si>
    <t>Izvor 6.1. Donacije za proračunske korisnike</t>
  </si>
  <si>
    <t>Izvor 7.5. Prihodi naknade s naslova osiguranja za PK</t>
  </si>
  <si>
    <t xml:space="preserve">Aktivnost: Odgojno i administrativno tehničko osoblje vrtića </t>
  </si>
  <si>
    <t>Aktivnost: Program predškole</t>
  </si>
  <si>
    <t>Aktivnost: Program djece s teškoćama u razvoju</t>
  </si>
  <si>
    <t>Aktivnost: Program za djecu nacionalnih manjina</t>
  </si>
  <si>
    <t>Aktivnost: Zavičajna nastava</t>
  </si>
  <si>
    <t xml:space="preserve">Kapitalni projekt: Opremanje predškolske ustanove </t>
  </si>
  <si>
    <t>GLAVA 00303 OSNOVNE ŠKOLE</t>
  </si>
  <si>
    <t>Izvor 5.7. Pomoći od izvanproračunskih korisnika</t>
  </si>
  <si>
    <t>Aktivnost: Produženi boravak</t>
  </si>
  <si>
    <t>Aktivnost: Rad s nadarenim učenicima</t>
  </si>
  <si>
    <t>Aktivnost: Izborni i dodatni programi</t>
  </si>
  <si>
    <t>Aktivnost: Program izvannastavne aktivnosti</t>
  </si>
  <si>
    <t>Aktivnost: Sufinanciranje učenika za prehranu, izlete i dr.programe</t>
  </si>
  <si>
    <t>Aktivnost: Objekti školskih zgrada i šire javne potrebe</t>
  </si>
  <si>
    <t>Aktivnost: Odjel djece s teškoćama u razvoju</t>
  </si>
  <si>
    <t>Aktivnost: Školsko športsko društvo</t>
  </si>
  <si>
    <t>Aktivnost: Permanentno (interno) usavršavanje učitelja</t>
  </si>
  <si>
    <t>Aktivnost: Program škola nacionalnih manjina</t>
  </si>
  <si>
    <t>Aktivnost: Redoviti program odgoja i obrazovanja iznad standarda</t>
  </si>
  <si>
    <t>Aktivnost: Redovni programi glazbene škole</t>
  </si>
  <si>
    <t>Aktivnost: Stučna županijska vrijeća</t>
  </si>
  <si>
    <t>Aktivnost: Prijateljstvo bez granica</t>
  </si>
  <si>
    <t>A100026</t>
  </si>
  <si>
    <t>Aktivnost: Mentorstvo</t>
  </si>
  <si>
    <t>A100041</t>
  </si>
  <si>
    <t>A100045</t>
  </si>
  <si>
    <t>Aktivnost: Područna škola Žbandaj - tehničko osoblje</t>
  </si>
  <si>
    <t>A100047</t>
  </si>
  <si>
    <t>Aktivnost: Državna natjecanja</t>
  </si>
  <si>
    <t>Kapitalni projekt: Nabava opreme - minimalni standard</t>
  </si>
  <si>
    <t>Kapitalni projekt: Adaptacija i sanacija ustanova u OŠ - minimalni standard</t>
  </si>
  <si>
    <t>Kapitalni projekt: Nabava opreme za škole iznad minimalnog standarda</t>
  </si>
  <si>
    <t>K100012</t>
  </si>
  <si>
    <t>Kapitalni projekt: Provedba kulikularne reforme</t>
  </si>
  <si>
    <t>4224</t>
  </si>
  <si>
    <t xml:space="preserve">Medicinska i laboratorijska oprema                                                                  </t>
  </si>
  <si>
    <t>T100009</t>
  </si>
  <si>
    <t>Tekući projekt: Školska shema (voće i povrće, mlijeko i mliječni proizvodi)</t>
  </si>
  <si>
    <t>T100010</t>
  </si>
  <si>
    <t>T100011</t>
  </si>
  <si>
    <t>Tekući projekt: Pripravništvo u školama</t>
  </si>
  <si>
    <t>GLAVA 00304 UČILIŠTA</t>
  </si>
  <si>
    <t>Izvor 1.5. Opći prihodi i primici proračunskih korisnika</t>
  </si>
  <si>
    <t>Aktivnost: Administrativno, tehničko i stručno osoblje - uprava</t>
  </si>
  <si>
    <t>Aktivnost: Administrativno, tehničko i stručno osoblje - kulturna djelatnost</t>
  </si>
  <si>
    <t>Aktivnost: Manifestacije, predstave, izložbe i obrazovanje  u kulturi</t>
  </si>
  <si>
    <t>Kapitalni projekt: Nabava opreme za upravu</t>
  </si>
  <si>
    <t>Kapitalni projekt: Nabava opreme u kulturi</t>
  </si>
  <si>
    <t>GLAVA 00305 KNJIŽNICE</t>
  </si>
  <si>
    <t>Aktivnost: Administrativno, tehničko i stručno osoblje - knjižnica</t>
  </si>
  <si>
    <t>Aktivnost: Književni susreti, nagrade i sajmovi</t>
  </si>
  <si>
    <t>Kapitalni projekt: Nabavka knjižne i neknjižne građe</t>
  </si>
  <si>
    <t>K100007</t>
  </si>
  <si>
    <t>Kapitalni projekt: Nabava opreme za knjižnice</t>
  </si>
  <si>
    <t>GLAVA 00306 MUZEJI</t>
  </si>
  <si>
    <t>Aktivnost: Administrativno, tehničko i stručno osoblje - muzej</t>
  </si>
  <si>
    <t>Aktivnost: Restauracije, izložbe i istraživanja muzejske građe</t>
  </si>
  <si>
    <t>K100010</t>
  </si>
  <si>
    <t>Kapitalni projekt: Nabava opreme, knjiga i muzejskih predmata</t>
  </si>
  <si>
    <t>Kapitalni projekt: Obnova Palače Sinčić</t>
  </si>
  <si>
    <t>GLAVA 00307 USTANOVE SOCIJALNE SKRBI</t>
  </si>
  <si>
    <t>Izvor 5.9. Pomoći iz gradskog proračuna</t>
  </si>
  <si>
    <t>Aktivnost: Projektni ured - stručno, administrativno i tehničko osoblje</t>
  </si>
  <si>
    <t>A100042</t>
  </si>
  <si>
    <t xml:space="preserve">Aktivnost: Programske aktivnosti Centra Zdravi grad </t>
  </si>
  <si>
    <t>1038</t>
  </si>
  <si>
    <t>Program: UPRAVLJANJE IMOVINOM</t>
  </si>
  <si>
    <t>Aktivnost: Održavanje stambeno-poslovnih prostora</t>
  </si>
  <si>
    <t>Aktivnost: Materijalni rashodi vezani za poslovne prostore</t>
  </si>
  <si>
    <t>Aktivnost: Održavanje zajedničkih djelova zgrada - pričuva</t>
  </si>
  <si>
    <t>Aktivnost: Osnovna djelatnost vezana za pravne i imovinske poslove</t>
  </si>
  <si>
    <t>Aktivnost: Održavanje zajed.djel.zgrade Obrtničkog doma</t>
  </si>
  <si>
    <t>Aktivnost: Održavanje građevinskog zemljišta radi promjene načina uporabe</t>
  </si>
  <si>
    <t>Aktivnost: Program raspolaganja poljoprivrednog zemljišta u vl. države</t>
  </si>
  <si>
    <t>Kapitalni projekt: Katastarska izmjera karata naselja Tar,Vabriga,Frata i Varvari</t>
  </si>
  <si>
    <t xml:space="preserve">Kapitalni projekt: Kupnja zemljišta </t>
  </si>
  <si>
    <t>K100013</t>
  </si>
  <si>
    <t>K100018</t>
  </si>
  <si>
    <t>Tekući projekt: Naknade štete za oduzete nekretnine</t>
  </si>
  <si>
    <t>RAZDJEL 005 UPRAVNI ODJEL ZA KOMUNALNI SUSTAV</t>
  </si>
  <si>
    <t>GLAVA 00501 UPRAVNI ODJEL ZA KOMUNALNI SUSTAV</t>
  </si>
  <si>
    <t>Izvor 4.3. Komunalni doprinosi</t>
  </si>
  <si>
    <t>Izvor 4.5. Posebne naknade za izgradnju komunalne infrastrukture</t>
  </si>
  <si>
    <t>Izvor 4.9. Prihodi od naknade za eksploataciju mineralnih sirovina</t>
  </si>
  <si>
    <t>Aktivnost: Upravno administrativni poslovi Odsjeka za komunalni sustav</t>
  </si>
  <si>
    <t>Aktivnost: Osnovna djelatnost komunalnog i prometnog redarstva</t>
  </si>
  <si>
    <t>Aktivnost: Nadzor prometa u mirovanju</t>
  </si>
  <si>
    <t>Kapitalni projekt: Nabava opreme za komunalno i prometno redarstvo</t>
  </si>
  <si>
    <t>A100101</t>
  </si>
  <si>
    <t>Aktivnost: Utrošak javne rasvjete</t>
  </si>
  <si>
    <t>A100102</t>
  </si>
  <si>
    <t>Aktivnost: Održavanje javne rasvjete</t>
  </si>
  <si>
    <t>A100103</t>
  </si>
  <si>
    <t>A100104</t>
  </si>
  <si>
    <t>Aktivnost: Elektroenergetika za štandove i ostale potrebe</t>
  </si>
  <si>
    <t>A100201</t>
  </si>
  <si>
    <t>Aktivnost: Redovno održavanje cesta, nogostupa i puteva</t>
  </si>
  <si>
    <t>A100202</t>
  </si>
  <si>
    <t>Aktivnost: Pojačano održavanje cesta, nogostupa i puteva</t>
  </si>
  <si>
    <t>Aktivnost: Sječa uz ceste i prometnice</t>
  </si>
  <si>
    <t>Aktivnost: Održavanje vodoravne i vertikalne signalizacije</t>
  </si>
  <si>
    <t>Aktivnost: Održavanje makadamskih cesta i pristupnih puteva</t>
  </si>
  <si>
    <t>Aktivnost: Postavljanje stupića i čunjeva</t>
  </si>
  <si>
    <t>A100301</t>
  </si>
  <si>
    <t>Aktivnost: Redovito održavanje čistoće i pometanje ulica</t>
  </si>
  <si>
    <t>A100302</t>
  </si>
  <si>
    <t>Aktivnost: Čišćenje priobalja i održavanje gradskih plaža</t>
  </si>
  <si>
    <t>Aktivnost: Zaštita i očuvanje okoliša</t>
  </si>
  <si>
    <t>A100401</t>
  </si>
  <si>
    <t>Aktivnost: Redovno održavanje zelenih površina i parkova</t>
  </si>
  <si>
    <t>A100402</t>
  </si>
  <si>
    <t>Aktivnost: Pojačano održavanje zelenih površina i parkova</t>
  </si>
  <si>
    <t>A100403</t>
  </si>
  <si>
    <t>Aktivnost: Održavanje i opremanje urbane opreme</t>
  </si>
  <si>
    <t>A100404</t>
  </si>
  <si>
    <t>Aktivnost: Zalijevanje trajnica i stablašica</t>
  </si>
  <si>
    <t>A100405</t>
  </si>
  <si>
    <t>Aktivnost: Dekoracija grada</t>
  </si>
  <si>
    <t>A100406</t>
  </si>
  <si>
    <t>Aktivnost: Uređenje i opremanje novih zelenih površina</t>
  </si>
  <si>
    <t>A100407</t>
  </si>
  <si>
    <t>Aktivnost: Održavanje javnih površina, opreme i igrališta</t>
  </si>
  <si>
    <t>A100408</t>
  </si>
  <si>
    <t>Aktivnost: Zaštita bilja</t>
  </si>
  <si>
    <t>Aktivnost: Pošumljavanje na području Poreča</t>
  </si>
  <si>
    <t>A100501</t>
  </si>
  <si>
    <t>Aktivnost: Redovno održavanje oborinske kanalizacije</t>
  </si>
  <si>
    <t>Aktivnost: Održavanje oborinske kanalizacije na više lokacija</t>
  </si>
  <si>
    <t>A100601</t>
  </si>
  <si>
    <t>Aktivnost: Održavanje sportskih dvorana i rekreacijskih objekata</t>
  </si>
  <si>
    <t>K101001</t>
  </si>
  <si>
    <t>Kapitalni projekt: Izgradnja javne rasvjete</t>
  </si>
  <si>
    <t>K101002</t>
  </si>
  <si>
    <t>Kapitalni projekt: Rekonstrukcija javne rasvjete Červar Porat</t>
  </si>
  <si>
    <t>K101003</t>
  </si>
  <si>
    <t>Kapitalni projekt: Modernizacija javne rasvjete (zamjena živinih rasvjetnih tijela) ESIF</t>
  </si>
  <si>
    <t>K102001</t>
  </si>
  <si>
    <t>Kapitalni projekt: Rekonstrukcija cesta, nogostupa i puteva</t>
  </si>
  <si>
    <t>K102003</t>
  </si>
  <si>
    <t>Kapitalni projekt: Pješačko biciklističke staze</t>
  </si>
  <si>
    <t>K103001</t>
  </si>
  <si>
    <t>Kapitalni projekt: Nabava igrala za dječja igrališta</t>
  </si>
  <si>
    <t>Kapitalni projekt: Uređenja po naselju - komunalne akcije</t>
  </si>
  <si>
    <t>Kapitalni projekt: Uređenje gradskih plaža</t>
  </si>
  <si>
    <t>Kapitalni projekt: Oborinska kanalizacija na više lokacija</t>
  </si>
  <si>
    <t>K105001</t>
  </si>
  <si>
    <t>Kapitalni projekt: Sanacija odlagališta komunalnog otpada Košambra</t>
  </si>
  <si>
    <t>K106001</t>
  </si>
  <si>
    <t>Kapitalni projekt: Izrada projekata za komunalnu infrastrukturu</t>
  </si>
  <si>
    <t>Kapitalni projekt: Geodetski radovi za komunalnu infrastrukturu</t>
  </si>
  <si>
    <t>Kapitalni projekt: Projekt razvoja infrastrukture širokopojasnog pristupa</t>
  </si>
  <si>
    <t>Kapitalni projekt: Evidentiranje nerazvrstanih cesta</t>
  </si>
  <si>
    <t>RAZDJEL 006 UPRAVNI ODJEL ZA PROSTORNO PLANIRANJE I ZAŠTITU OKOLIŠA</t>
  </si>
  <si>
    <t>GLAVA 00601 UPRAVNI ODJEL ZA PROSTORNO PLANIRANJE I ZAŠTITU OKOLIŠA</t>
  </si>
  <si>
    <t>1037</t>
  </si>
  <si>
    <t>Program: PROSTORNO UREĐENJE I UNAPREĐENJE STANOVANJA</t>
  </si>
  <si>
    <t>Aktivnost: Geodetsko-katastarske usluge prostornog planiranja</t>
  </si>
  <si>
    <t>Kapitalni projekt: Izrada urbanističkih i detaljnih planova uređenja</t>
  </si>
  <si>
    <t>Kapitalni projekt: Izrada ostalih dokumenata prostornog uređenja</t>
  </si>
  <si>
    <t>Aktivnost: Ekološke usluge - analiza mora</t>
  </si>
  <si>
    <t>Aktivnost: Čišćenje podmorja</t>
  </si>
  <si>
    <t>Aktivnost: Program "Plave zastave"</t>
  </si>
  <si>
    <t>Aktivnost: Zaštita spomenika kulture i sakralnih objekata</t>
  </si>
  <si>
    <t>Aktivnost: Održavanje kompleksa Eufrazijeve bazilika</t>
  </si>
  <si>
    <t>Aktivnost: Obnova kulturnih dobara</t>
  </si>
  <si>
    <t>RAZDJEL 007 UPRAVNI ODJEL ZA PROSTORNO UREĐENJE I GRADNJU</t>
  </si>
  <si>
    <t>GLAVA 00701 UPRAVNI ODJEL ZA PROSTORNO UREĐENJE I GRADNJU</t>
  </si>
  <si>
    <t>PROR. KORISNIK 46288 VIJEĆE ALBANSKE NACIONALNE MANJINE</t>
  </si>
  <si>
    <t>PROR. KORISNIK 46296 VIJEĆE TALIJANSKE NACIONALNE MANJINE</t>
  </si>
  <si>
    <t>PROR. KORISNIK 47676 VIJEĆE SRPSKE NACIONALNE MANJINE</t>
  </si>
  <si>
    <t>PROR. KORISNIK 49464 VIJEĆE BOŠNJAČKE NACIONALNE MANJINE</t>
  </si>
  <si>
    <t>PROR. KORISNIK 35175 JAVNA VATROGASNA POSTROJBA POREČ</t>
  </si>
  <si>
    <t>PROR. KORISNIK 38399 DJEČJI VRTIĆ "PAPERINO"  POREČ</t>
  </si>
  <si>
    <t>PROR. KORISNIK 10803 OSNOVNA ŠKOLA POREČ</t>
  </si>
  <si>
    <t>PROR. KORISNIK 16230 OSNOVNA ŠKOLA "BERNARDO PARENTIN" POREČ</t>
  </si>
  <si>
    <t>PROR. KORISNIK 48486 UMJETNIČKA ŠKOLA POREČ</t>
  </si>
  <si>
    <t>PROR. KORISNIK 50338 OSNOVNA ŠKOLA FINIDA POREČ</t>
  </si>
  <si>
    <t>PROR. KORISNIK 10879 PUČKO OTVARENO UČILIŠTE POREČ</t>
  </si>
  <si>
    <t>PROR. KORISNIK 42418 GRADSKA KNJIŽNICA POREČ</t>
  </si>
  <si>
    <t>PROR. KORISNIK 43079 ZAVIČAJNI MUZEJ POREŠTINE POREČ</t>
  </si>
  <si>
    <t>PROR. KORISNIK 49761 CENTAR ZA PRUŽANJE USLUGA U ZAJEDNICI ZDRAVI GRAD POREČ-PARENZO</t>
  </si>
  <si>
    <t>Tekuće pomoći od institucija i tijela  EU</t>
  </si>
  <si>
    <t xml:space="preserve">Prihodi od prodaje postrojenja i opreme                                                             </t>
  </si>
  <si>
    <t xml:space="preserve">Dodatna ulaganja na postrojenjima i opremi                                                          </t>
  </si>
  <si>
    <t xml:space="preserve">Otplata glavnice primljenih kredita i zajmova od kreditnih i ostalih financijskih institucija izvan </t>
  </si>
  <si>
    <t xml:space="preserve">Otplata glavnice za primljeni kredit od Privredne banke d.d. Zagreb u iznosu od 21.333.333,33 kn, po ugovoru broj 5010633153 od 14.06.2017. godine za izgradnju i opremanje Osnovne škole Žbandaj i Osnovne škole i sportske dvorane Finida u Poreču. </t>
  </si>
  <si>
    <t>Razdjel</t>
  </si>
  <si>
    <t>001</t>
  </si>
  <si>
    <t>Glava</t>
  </si>
  <si>
    <t>00101</t>
  </si>
  <si>
    <t>00102</t>
  </si>
  <si>
    <t>VIJEĆA NACIONALNIH MANJINA</t>
  </si>
  <si>
    <t>Proračunski korisnik</t>
  </si>
  <si>
    <t>46288</t>
  </si>
  <si>
    <t>VIJEĆE ALBANSKE NACIONALNE MANJINE</t>
  </si>
  <si>
    <t>46296</t>
  </si>
  <si>
    <t>VIJEĆE TALIJANSKE NACIONALNE MANJINE</t>
  </si>
  <si>
    <t>47676</t>
  </si>
  <si>
    <t>VIJEĆE SRPSKE NACIONALNE MANJINE</t>
  </si>
  <si>
    <t>49464</t>
  </si>
  <si>
    <t>VIJEĆE BOŠNJAČKE NACIONALNE MANJINE</t>
  </si>
  <si>
    <t>00103</t>
  </si>
  <si>
    <t>VATROGASNE POSTROJBE</t>
  </si>
  <si>
    <t>35175</t>
  </si>
  <si>
    <t>JAVNA VATROGASNA POSTROJBA POREČ</t>
  </si>
  <si>
    <t>002</t>
  </si>
  <si>
    <t>UPRAVNI ODJEL ZA FINANCIJE</t>
  </si>
  <si>
    <t>00201</t>
  </si>
  <si>
    <t>003</t>
  </si>
  <si>
    <t>UPRAVNI ODJEL ZA DRUŠTVENE DJELATNOSTI</t>
  </si>
  <si>
    <t>00301</t>
  </si>
  <si>
    <t>00302</t>
  </si>
  <si>
    <t>VRTIĆI</t>
  </si>
  <si>
    <t>35298</t>
  </si>
  <si>
    <t xml:space="preserve">DJEČJI VRTIĆ I JASLICE "RADOST" POREČ </t>
  </si>
  <si>
    <t>38399</t>
  </si>
  <si>
    <t>DJEČJI VRTIĆ "PAPERINO"  POREČ</t>
  </si>
  <si>
    <t>00303</t>
  </si>
  <si>
    <t>OSNOVNE ŠKOLE</t>
  </si>
  <si>
    <t>10803</t>
  </si>
  <si>
    <t>OSNOVNA ŠKOLA POREČ</t>
  </si>
  <si>
    <t>16230</t>
  </si>
  <si>
    <t>OSNOVNA ŠKOLA "BERNARDO PARENTIN" POREČ</t>
  </si>
  <si>
    <t>48486</t>
  </si>
  <si>
    <t>UMJETNIČKA ŠKOLA POREČ</t>
  </si>
  <si>
    <t>50338</t>
  </si>
  <si>
    <t>OSNOVNA ŠKOLA FINIDA POREČ</t>
  </si>
  <si>
    <t>00304</t>
  </si>
  <si>
    <t>UČILIŠTA</t>
  </si>
  <si>
    <t>10879</t>
  </si>
  <si>
    <t>PUČKO OTVARENO UČILIŠTE POREČ</t>
  </si>
  <si>
    <t>00305</t>
  </si>
  <si>
    <t>KNJIŽNICE</t>
  </si>
  <si>
    <t>42418</t>
  </si>
  <si>
    <t>GRADSKA KNJIŽNICA POREČ</t>
  </si>
  <si>
    <t>00306</t>
  </si>
  <si>
    <t>MUZEJI</t>
  </si>
  <si>
    <t>43079</t>
  </si>
  <si>
    <t>ZAVIČAJNI MUZEJ POREŠTINE POREČ</t>
  </si>
  <si>
    <t>00307</t>
  </si>
  <si>
    <t>USTANOVE SOCIJALNE SKRBI</t>
  </si>
  <si>
    <t>49761</t>
  </si>
  <si>
    <t>CENTAR ZA PRUŽANJE USLUGA U ZAJEDNICI ZDRAVI GRAD POREČ</t>
  </si>
  <si>
    <t>004</t>
  </si>
  <si>
    <t>00401</t>
  </si>
  <si>
    <t>005</t>
  </si>
  <si>
    <t>UPRAVNI ODJEL ZA KOMUNALNI SUSTAV</t>
  </si>
  <si>
    <t>00501</t>
  </si>
  <si>
    <t>006</t>
  </si>
  <si>
    <t>UPRAVNI ODJEL ZA PROSTORNO PLANIRANJE I ZAŠTITU OKOLIŠA</t>
  </si>
  <si>
    <t>00601</t>
  </si>
  <si>
    <t>007</t>
  </si>
  <si>
    <t>UPRAVNI ODJEL ZA PROSTORNO UREĐENJE I GRADNJU</t>
  </si>
  <si>
    <t>00701</t>
  </si>
  <si>
    <t>Članak 7.</t>
  </si>
  <si>
    <t>Stanje kredita i zajma 31. 12.</t>
  </si>
  <si>
    <t>2,5 do 31.7./ 2,00</t>
  </si>
  <si>
    <t>1,90 do 29.02. /1,03</t>
  </si>
  <si>
    <t>2,25 do 31.07./1,90</t>
  </si>
  <si>
    <t xml:space="preserve">Aktivnost: Priprema projekata iz EU fondova </t>
  </si>
  <si>
    <t>Kapitalni projekt: Sufinanciranje poslovanja TD Parentium d.o.o. Poreč</t>
  </si>
  <si>
    <t>A100048</t>
  </si>
  <si>
    <t>Aktivnost: Prijevoz učenika osnovnih škola</t>
  </si>
  <si>
    <t>T100012</t>
  </si>
  <si>
    <t>Tekući projekt: Školski dani meda</t>
  </si>
  <si>
    <t>Kapitalni projekt: Nabava udžbenika</t>
  </si>
  <si>
    <t>Ostali građevinski objekti</t>
  </si>
  <si>
    <t>2,00 do 29.2./1,10</t>
  </si>
  <si>
    <t>1,10</t>
  </si>
  <si>
    <t>Kapitalne pomoći od institucija i tijela  EU</t>
  </si>
  <si>
    <t xml:space="preserve">Primljeni krediti od kreditnih institucija u javnom sektoru - primljen kredit od Hrvatske banka za obnovu i razvitak u iznosu od 4.000.000,00 kn, po ugovoru broj ESJR-19-1100532  od 25.08.2020. godine za modernizaciju javne rasvjete ESIF -JR. Kredit je u fazi korištenja.                                  </t>
  </si>
  <si>
    <t>035</t>
  </si>
  <si>
    <t>Istraživanje i razvoj: Javni red i sigurnost</t>
  </si>
  <si>
    <t>Nezaposlenost</t>
  </si>
  <si>
    <t>Kapitalni projekt: EU projekt: STREAM - upravljanje rizicima od poplave (IT-HR)</t>
  </si>
  <si>
    <t>Aktivnost: Sufinanciranje poslovanja za Poduzetnički inkubator Žbandaj</t>
  </si>
  <si>
    <t>Aktivnost: Sufinanciranje kupnje udžbenika i drugih obraz.materijala učenicima OŠ i SŠ</t>
  </si>
  <si>
    <t>K100014</t>
  </si>
  <si>
    <t>Kapitalni projekt: "La mula de Parenzo"</t>
  </si>
  <si>
    <t>Aktivnost: Šire javne potrebe u očuvanju zdravlja</t>
  </si>
  <si>
    <t>T100008</t>
  </si>
  <si>
    <t>Tekući projekt: Savjetovalište za spolno i reproduktivno zdravlje mladih u IŽ</t>
  </si>
  <si>
    <t>A100019</t>
  </si>
  <si>
    <t>Aktivnost: Naknade vezane uz socijalno-zdravstvenu zaštitu građana</t>
  </si>
  <si>
    <t>Tekući projekt: EU projekt: PRIJATELJ SUNCU</t>
  </si>
  <si>
    <t>Tekući projekt: Naknade za pomoć osobama koje su ostale bez posla zbog epidemije koronavirusom</t>
  </si>
  <si>
    <t xml:space="preserve">PROR. KORISNIK 35298 DJEČJI VRTIĆ "RADOST" POREČ </t>
  </si>
  <si>
    <t>Aktivnost: Odgojnoobrazovno, administrativno i tehničko osoblje</t>
  </si>
  <si>
    <t>Tekući projekt: EU projekt: ERASMUS + C.A.L.M.</t>
  </si>
  <si>
    <t>K100022</t>
  </si>
  <si>
    <t>K100025</t>
  </si>
  <si>
    <t>Kapitalni projekt: Poticana stanogradnja</t>
  </si>
  <si>
    <t>Izvor 8. NAMJENSKI PRIMICI</t>
  </si>
  <si>
    <t>Izvor 8.1. Primici od zaduživanja</t>
  </si>
  <si>
    <t>Aktivnost: Održavanje semafora i svjetleće signalizacije</t>
  </si>
  <si>
    <t>Aktivnost: Utrošak energije za javne površine, opremu i igrališta</t>
  </si>
  <si>
    <t>Aktivnost: Održavanje autobusnih čekaonica</t>
  </si>
  <si>
    <t>K105003</t>
  </si>
  <si>
    <t>Kapitalni projekt: Kupnja komunalne opreme za sakupljanje komunalnog otpada</t>
  </si>
  <si>
    <t>DRŽAVNI PRORAČUN</t>
  </si>
  <si>
    <t>31.07.2026.</t>
  </si>
  <si>
    <t>24.12.2023.</t>
  </si>
  <si>
    <t>Iznos glavnice: 20.000.000,00 HRK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</si>
  <si>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</si>
  <si>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</si>
  <si>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</si>
  <si>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</si>
  <si>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</si>
  <si>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</si>
  <si>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</si>
  <si>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</si>
  <si>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</si>
  <si>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</si>
  <si>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</si>
  <si>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</si>
  <si>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</si>
  <si>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</si>
  <si>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</si>
  <si>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Broj ugovora o kreditu:  5010777745</t>
  </si>
  <si>
    <t>Kamatna stopa: 1,45%  godišnje</t>
  </si>
  <si>
    <t>Broj rata/anuiteta: 180 mjesečnih rata</t>
  </si>
  <si>
    <t>Datum ugovaranja kredita: 24.12.2020.</t>
  </si>
  <si>
    <t>Odluka o davanju suglasnosti za zaduživanje Vlade Republike Hrvatske od 24.12.2020. godine, Klase: 022-03/20-04/481, Urbroj: 50301-05/16-20-2</t>
  </si>
  <si>
    <t>Iznos glavnice: 4.000.000,00 HRK</t>
  </si>
  <si>
    <t>Broj ugovora o kreditu:  ESJR-19-1100532</t>
  </si>
  <si>
    <t>Kamatna stopa: 0,50%  godišnje</t>
  </si>
  <si>
    <t>Rok otplate kredita: od 31.08.2021. do 31.07.2026. godine</t>
  </si>
  <si>
    <t>Broj rata/anuiteta: 60 mjesečnih rata</t>
  </si>
  <si>
    <t>Datum ugovaranja kredita: 25.08.2020.</t>
  </si>
  <si>
    <t>Odluka o davanju suglasnosti za zaduživanje Vlade Republike Hrvatske od 27.06.2019. godine, Klase: 022-03/19-04/242, Urbroj: 50301-25/06-19-2</t>
  </si>
  <si>
    <t>Rok otplate kredita: uz poček od 1 godine od 31.05.2021. do 30.04.2037. godine</t>
  </si>
  <si>
    <t>Iznos zajma: 7.700.000,00 HRK</t>
  </si>
  <si>
    <t>Kamatna stopa: bez kamata</t>
  </si>
  <si>
    <t>Broj rata/anuiteta: 1 godišinje</t>
  </si>
  <si>
    <t>Rok otplate zajma: od 24.12.2021. do 24.12.2023. godine</t>
  </si>
  <si>
    <t>Datum uplate zajma: 24.12.2020.</t>
  </si>
  <si>
    <t>Naputak o isplati sredstava beskamatnog zajma JLP(R)S uslijed pada prihoda (N.N. 130/20)</t>
  </si>
  <si>
    <t xml:space="preserve">Porez i prirez na dohodak po godišnjoj prijavi                                                      </t>
  </si>
  <si>
    <t>-</t>
  </si>
  <si>
    <t>6322</t>
  </si>
  <si>
    <t xml:space="preserve">Kapitalne pomoći od međunarodnih organizacija                                                       </t>
  </si>
  <si>
    <t>6323</t>
  </si>
  <si>
    <t>6324</t>
  </si>
  <si>
    <t>639</t>
  </si>
  <si>
    <t>Prijenosi između proračunskih korisnika istog proračuna</t>
  </si>
  <si>
    <t>6393</t>
  </si>
  <si>
    <t>Tekući prijenosi između proračunskih korisnika istog proračuna temeljem prijenosa EU sredstava</t>
  </si>
  <si>
    <t>643</t>
  </si>
  <si>
    <t xml:space="preserve">Prihodi od kamata na dane zajmove                                                                   </t>
  </si>
  <si>
    <t>6437</t>
  </si>
  <si>
    <t xml:space="preserve">Prihodi od kamata na dane zajmove drugim razinama vlasti                                            </t>
  </si>
  <si>
    <t>7221</t>
  </si>
  <si>
    <t>RAČUNSKI
PLAN</t>
  </si>
  <si>
    <t>369</t>
  </si>
  <si>
    <t>3693</t>
  </si>
  <si>
    <t>UKUPNI PRIHODI (6 + 7)</t>
  </si>
  <si>
    <t xml:space="preserve">RAZDJEL 001 UPRAVNI ODJEL ZA OPĆU UPRAVU </t>
  </si>
  <si>
    <t xml:space="preserve">GLAVA 00101 UPRAVNI ODJEL ZA OPĆU UPRAVU </t>
  </si>
  <si>
    <t>Izvor 4.2. Prihodi od turističke pristojbe</t>
  </si>
  <si>
    <t>Kapitalni projekt: E - uprava</t>
  </si>
  <si>
    <t>Aktivnost: Proslava Sv.Ane u Červar Portu</t>
  </si>
  <si>
    <t>Aktivnost: Proslave u MO Varvari</t>
  </si>
  <si>
    <t>Aktivnost: Ostale proslave po mjesnim odborima</t>
  </si>
  <si>
    <t>Tekući projekt: Promicanje dvojezičnosti i očuvanje talijanskog jezika</t>
  </si>
  <si>
    <t>K100028</t>
  </si>
  <si>
    <t>Kapitalni projekt: Izgradnja doma u Kadumima</t>
  </si>
  <si>
    <t>Kamate za primljene kredite i zajmove od kreditnih i ostalih financijskih institucija u javnom sekto</t>
  </si>
  <si>
    <t>Kamate za primljene kredite i zajmove od kreditnih i ostalih financijskih institucija izvan javnog s</t>
  </si>
  <si>
    <t>542</t>
  </si>
  <si>
    <t>Otplata glavnice primljenih kredita i zajmova od kreditnih i ostalih financijskih institucija u javn</t>
  </si>
  <si>
    <t>5422</t>
  </si>
  <si>
    <t xml:space="preserve">Otplata glavnice primljenih kredita od kreditnih institucija u javnom sektoru                       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</si>
  <si>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</si>
  <si>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</si>
  <si>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</si>
  <si>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</si>
  <si>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Kapitalni projekt: Konstrukcijsko energetska sanacija objekta DV Radost II</t>
  </si>
  <si>
    <t>T100014</t>
  </si>
  <si>
    <t>Tekući projekt: Pomoćnici u nastavi - projekt RAST</t>
  </si>
  <si>
    <t>Tekući projekt: EU projekt: NA ISTOJ STRANI(CI)</t>
  </si>
  <si>
    <t xml:space="preserve">Kapitalni projekt: Sufinanciranje kreditne obveze izgradnje i opremanja Opće bolnice u Puli </t>
  </si>
  <si>
    <t>Kapitalne pomoći unutar općeg proračuna</t>
  </si>
  <si>
    <t>Tekući projekt: Savjetovalište za prehranu IŽ u Poreču</t>
  </si>
  <si>
    <t>Kapitalne pomoći kreditnim i ostalim financijskim institucijama te trgovačkim društvima u javnom sek</t>
  </si>
  <si>
    <t>Kapitalni projekt: Rekonstrukcija i opremanje sportskih dvorana i rekreacijskih objekata</t>
  </si>
  <si>
    <t>Aktivnost: Zaštita životinja putem udruga</t>
  </si>
  <si>
    <t>Aktivnost: Sportski program djece u vrtiću</t>
  </si>
  <si>
    <t>Aktivnost: Profesionalna orijentacija učenika</t>
  </si>
  <si>
    <t>Aktivnost: Učeničke zadruge</t>
  </si>
  <si>
    <t>Tekući projekt: EU projekt: ERASMUS + EQUALITY</t>
  </si>
  <si>
    <t>Tekući projekt: EU projekt: ESF - EDUCOSI. TURIZAM</t>
  </si>
  <si>
    <t>Kapitalni projekt: EU projekt: NA ISTOJ STRANI(CI)</t>
  </si>
  <si>
    <t>Aktivnost: Održavanje rekreacijskih objekata</t>
  </si>
  <si>
    <t>Kapitalni projekt: Imovinsko-pravni odnosi vezani za izgradnju cesta i javno prometnih površina</t>
  </si>
  <si>
    <t>K102004</t>
  </si>
  <si>
    <t>Kapitalni projekt: Izgradnja infrastrukture i prometnica zone Finida sjever</t>
  </si>
  <si>
    <t>K102006</t>
  </si>
  <si>
    <t>Kapitalni projekt: Izgradnja infrastrukture i prometnica zone Srednji Špadići</t>
  </si>
  <si>
    <t>Kapitalni projekt: Infrastruktura Servisne zone III</t>
  </si>
  <si>
    <t>Kapitalni projekt: Infrastruktura zone Saladinka</t>
  </si>
  <si>
    <t>Kapitalni projekt: Prometnica Gornji Špadići - škola Finida</t>
  </si>
  <si>
    <t>Kapitalni projekt: Izgradnja dijela Glagoljaške ulice</t>
  </si>
  <si>
    <t>Kapitalni projekt: Izgradnja infrastrukture i prometnica zone Čimižin</t>
  </si>
  <si>
    <t>Kapitalni projekt: Kružno raskrižje I.L.Ribara - Somogy</t>
  </si>
  <si>
    <t>Kapitalni projekt: Prometnica Bašarinka - Kukci</t>
  </si>
  <si>
    <t>Kapitalni projekt: Prometnica Servisna zona II</t>
  </si>
  <si>
    <t>Kapitalni projekt: Nogometno igralište na Žatici</t>
  </si>
  <si>
    <t>K104001</t>
  </si>
  <si>
    <t>Kapitalni projekt: Oborinska odvodnja naselja Špadići</t>
  </si>
  <si>
    <t>Kapitalni projekt: Oborinska odvodnja Mate Vlašića</t>
  </si>
  <si>
    <t>Kapitalni projekt: EU projekt: Opremanje groblja u Baderni</t>
  </si>
  <si>
    <t>Tekući projekt: Izobrazno informativne aktivnosti o održivom gospodarenju otpadom</t>
  </si>
  <si>
    <t>Kapitalne donacije građanima i kućanstvima</t>
  </si>
  <si>
    <t xml:space="preserve">Tekući projekt: EU projekt: SCCALE 203050 - energetska učinkovitost (OBZOR 2020) </t>
  </si>
  <si>
    <t>Kapitalni projekt: Uređenje Trga Marafor</t>
  </si>
  <si>
    <t>Aktivnost: Izrada strateškog dokumenta</t>
  </si>
  <si>
    <t>Aktivnost: Subvencije kamata za poduzetničke zajmova</t>
  </si>
  <si>
    <t>Indeks 5/4</t>
  </si>
  <si>
    <t>Organizacijska klasifikacija / Izvori / Projekt/Aktivnost / VRSTA RASHODA/IZDATAKA</t>
  </si>
  <si>
    <t>UPRAVNI ODJEL ZA GOSPODARSTVO I EU FONDOVE</t>
  </si>
  <si>
    <t>II. POSEBNI DIO</t>
  </si>
  <si>
    <t>Brojčana oznaka</t>
  </si>
  <si>
    <t>PREDSJEDNIK</t>
  </si>
  <si>
    <t>Zoran Rabar</t>
  </si>
  <si>
    <t>UKUPNO RASHODI I IZDACI</t>
  </si>
  <si>
    <t>SVEUKUPNO RASHODI</t>
  </si>
  <si>
    <t>OZNAKA IZVORA</t>
  </si>
  <si>
    <t>817</t>
  </si>
  <si>
    <t xml:space="preserve">Povrat zajmova danih drugim razinama vlasti                                                         </t>
  </si>
  <si>
    <t>8177</t>
  </si>
  <si>
    <t xml:space="preserve">Povrat zajmova danih izvanproračunskim korisnicima županijskih, gradskih i općinskih proračuna      </t>
  </si>
  <si>
    <t>SVEUKUPNO VIŠAK/MANJAK</t>
  </si>
  <si>
    <t>I. OPĆI DIO</t>
  </si>
  <si>
    <t>OPIS</t>
  </si>
  <si>
    <t>RAZLIKA - VIŠAK / MANJAK</t>
  </si>
  <si>
    <t>Članak 1.</t>
  </si>
  <si>
    <t>Članak 2.</t>
  </si>
  <si>
    <t>REKAPITULACIJA</t>
  </si>
  <si>
    <t>UKUPNO RASPOLOŽIVA SREDSTVA</t>
  </si>
  <si>
    <t>IZDACI ZA FINANCIJSKU IMOVINU I OTPLATU ZAJMOVA</t>
  </si>
  <si>
    <t>UKUPNO RASPOREĐENA SREDSTVA</t>
  </si>
  <si>
    <t>VIŠAK / MANJAK IZ PRETHODNIH GODINA</t>
  </si>
  <si>
    <t xml:space="preserve">VIŠAK / MANJAK + RASPOLOŽIVA SREDSTVA IZ PRETHODNIH GODINA + NETO ZADUŽIVANJE / FINANCIRANJE </t>
  </si>
  <si>
    <t>RASPOLOŽIVA SREDSTAVA IZ PRETHODNIH GODINA</t>
  </si>
  <si>
    <t>PRIHODI</t>
  </si>
  <si>
    <t>RASHODI</t>
  </si>
  <si>
    <t>Članak 3.</t>
  </si>
  <si>
    <t>Indeks 4/3</t>
  </si>
  <si>
    <t>Povrat zajmova danih drugim razinama vlasti</t>
  </si>
  <si>
    <t>Povrat zajmova danih izvanproračunskim korisnicima županijskih, gradskih i općinskih proračuna</t>
  </si>
  <si>
    <t>Povrat zajmova danih izvanproračunskim korisnicima županijskih, gradskih i općinskih proračuna - kratkoročni - LUČKA UPRAVA POREČ - ugovor o kratkoročnoj pozajmici u svrhu izrade i nabave urbane opreme za potrebe uređenja pomorskog dobra na gradskoj rivi u Poreču od 26.06.2020. godine</t>
  </si>
  <si>
    <t>Otplata glavnice primljenih kredita od kreditnih institucija u javnom sektoru</t>
  </si>
  <si>
    <t>Otplata glavnice primljenih kredita i zajmova od kreditnih i ostalih financijskih institucija u javnom sektoru</t>
  </si>
  <si>
    <t>Dionice i udjeli u glavnici trgovačkih društava u javnom - Kaštijun d.o.o. Pula - uplata udjela u glavnici  sukladno članku 4. Ugovora o načinu i uvjetima povrata sredstava u proračun Istarske županije od 07.03.2017., Klase: 363-01/17-02/50, Ubroj: 2167/01-09/01-17-4 za izgradnju Županijskog centra gospodarenja otpadom, kojim će se  vlasnički udjeli pojedine JLS u društvu regulirati posebnim ugovorom.</t>
  </si>
  <si>
    <t>BROJČANA OZNAKA</t>
  </si>
  <si>
    <t>KN</t>
  </si>
  <si>
    <t>Izvještaj o zaduživanju na domaćem i stranom tržištu novaca i kapitala daje pregled zaduženja u izvještajnom razdoblju po vrsti instrumenata, valutnoj, kamatnoj i ročnoj strukturi:</t>
  </si>
  <si>
    <t>PLAN OTPLATE</t>
  </si>
  <si>
    <t>Članak 5.</t>
  </si>
  <si>
    <t>Članak 6.</t>
  </si>
  <si>
    <t>Primici od povrata depozita od tuzemnih kreditnih i ostalih institucija za program POREČ 1</t>
  </si>
  <si>
    <t xml:space="preserve">Otplata glavnice za primljeni kredit od HBOR-a u iznosu od 4.000.000,00 kn, po ugovoru broj ESJR-19-1100532 od 25.08.2020. godine za modernizaciju javne rasvjete. </t>
  </si>
  <si>
    <t>30.04.2037.</t>
  </si>
  <si>
    <t xml:space="preserve">B. RAČUN ZADUŽIVANJA / FINANCIRANJA </t>
  </si>
  <si>
    <t>Kapitalni projekt: Adaptacija i sanacija zgrade i opreme</t>
  </si>
  <si>
    <t>Aktivnost: Osnovna djelatnost civilne zaštite</t>
  </si>
  <si>
    <t>Aktivnost: Proslava 1.Maja - praznika rada</t>
  </si>
  <si>
    <t>Aktivnost: Dječji karneval</t>
  </si>
  <si>
    <t>Aktivnost: Proslava Sv.Ane u Červaru</t>
  </si>
  <si>
    <t>K100029</t>
  </si>
  <si>
    <t>Kapitalni projekt: Izgradnja doma u Mugebi</t>
  </si>
  <si>
    <t>Izvor 4.8. Prihodi za posebne namjene proračunskih korisnika</t>
  </si>
  <si>
    <t>Kapitalni projekt: Rekonatrukcija i opremanje Centra za mlade</t>
  </si>
  <si>
    <t>Tekući projekt: Rad s mladima na lokalnoj razini</t>
  </si>
  <si>
    <t>K100021</t>
  </si>
  <si>
    <t>Kapitalni projekt: Izgradnja dječjeg vrtića u Varvarima</t>
  </si>
  <si>
    <t>Aktivnost: Sufinanciranje programa u području zdravlja i ekologije</t>
  </si>
  <si>
    <t>Tekući projekt: Projekt "Hoditi i zdravi biti"</t>
  </si>
  <si>
    <t>3821</t>
  </si>
  <si>
    <t xml:space="preserve">Kapitalne donacije neprofitnim organizacijama                                                       </t>
  </si>
  <si>
    <t>Aktivnost: Financiranje programa i projekata udruga u sportu</t>
  </si>
  <si>
    <t>Tekući projekt: Članstvo u Hrvatskoj olimpijskoj obitelji</t>
  </si>
  <si>
    <t>A100020</t>
  </si>
  <si>
    <t>Aktivnost: Naknade za prehranu dojenčadi</t>
  </si>
  <si>
    <t>A100053</t>
  </si>
  <si>
    <t>Aktivnost: Prehrana djece u osnovnim školama u riziku od siromaštva</t>
  </si>
  <si>
    <t>Kapitalni projekt: Dogradnja zgrade Doma za starije i nemoćne osobe</t>
  </si>
  <si>
    <t>Kapitalni projekt: EU projekt: Dostojanstveno starenje u vlastitom domu, ESF</t>
  </si>
  <si>
    <t>Tekući projekt: Naknade za pomoć osobama u teškoj socijalno ekonomskoj situaciji zbog epidemije koronavirusom</t>
  </si>
  <si>
    <t>Kapitalni projekt: Adaptacija i sanacija predškolske ustanove jaslice</t>
  </si>
  <si>
    <t>3133</t>
  </si>
  <si>
    <t xml:space="preserve">Doprinosi za obvezno osiguranje u slučaju nezaposlenosti                                            </t>
  </si>
  <si>
    <t>452</t>
  </si>
  <si>
    <t>4521</t>
  </si>
  <si>
    <t>RAZDJEL 004 UPRAVNI ODJEL ZA GOSPODARSTVO I EU FONDOVE</t>
  </si>
  <si>
    <t>GLAVA 00401 UPRAVNI ODJEL ZA GOSPODARSTVO I EU FONDOVE</t>
  </si>
  <si>
    <t>Aktivnost: Sustavno promicanje zaštite potrošača</t>
  </si>
  <si>
    <t>Aktivnost: Poticanje korištenja suvremenih metoda poljoprivredne proizvodnje</t>
  </si>
  <si>
    <t>K100020</t>
  </si>
  <si>
    <t>Kapitalni projekt: Imovinsko pravni odnosi u Domu obrtnika d.o.o.</t>
  </si>
  <si>
    <t>1042</t>
  </si>
  <si>
    <t>Program: ODRŽAVANJE KOMUNALNE INFRASTRUKTURE</t>
  </si>
  <si>
    <t>A100105</t>
  </si>
  <si>
    <t>A100106</t>
  </si>
  <si>
    <t>Aktivnost: Uređenje gradskih plaža frezanjem</t>
  </si>
  <si>
    <t>A100409</t>
  </si>
  <si>
    <t>A100602</t>
  </si>
  <si>
    <t>A100701</t>
  </si>
  <si>
    <t>A100702</t>
  </si>
  <si>
    <t>A100703</t>
  </si>
  <si>
    <t>A100704</t>
  </si>
  <si>
    <t>A100705</t>
  </si>
  <si>
    <t>Aktivnost: Energetski pregled javne rasvjete</t>
  </si>
  <si>
    <t>A100801</t>
  </si>
  <si>
    <t>A100901</t>
  </si>
  <si>
    <t>1043</t>
  </si>
  <si>
    <t>Program: GRAĐENJE KOMUNALNE INFRASTRUKTURE</t>
  </si>
  <si>
    <t>K101004</t>
  </si>
  <si>
    <t>K101005</t>
  </si>
  <si>
    <t>Kapitalni projekt: Prometnica u Vrvarima (5.krak)</t>
  </si>
  <si>
    <t>K101006</t>
  </si>
  <si>
    <t>K101007</t>
  </si>
  <si>
    <t>Kapitalni projekt: Raskrižje Vlašića - Vrsarska</t>
  </si>
  <si>
    <t>K101008</t>
  </si>
  <si>
    <t>K101009</t>
  </si>
  <si>
    <t>K101010</t>
  </si>
  <si>
    <t>K101011</t>
  </si>
  <si>
    <t>Kapitalni projekt: Infrastruktura zone UPU Špadići</t>
  </si>
  <si>
    <t>K101012</t>
  </si>
  <si>
    <t>Kapitalni projekt: Infrastruktura zone Buići Žbandaj</t>
  </si>
  <si>
    <t>K101013</t>
  </si>
  <si>
    <t>K101014</t>
  </si>
  <si>
    <t>K101015</t>
  </si>
  <si>
    <t>Kapitalni projekt: Rekonstrukcija rotora M.Vlašića - Lidl</t>
  </si>
  <si>
    <t>K101016</t>
  </si>
  <si>
    <t>K101017</t>
  </si>
  <si>
    <t>K101018</t>
  </si>
  <si>
    <t>Kapitalni projekt: Obilaznica Starog Červara</t>
  </si>
  <si>
    <t>K101019</t>
  </si>
  <si>
    <t>Kapitalni projekt: Izgradnja prometnice UPU Vergotini</t>
  </si>
  <si>
    <t>K101020</t>
  </si>
  <si>
    <t>K101021</t>
  </si>
  <si>
    <t>K101022</t>
  </si>
  <si>
    <t>K101023</t>
  </si>
  <si>
    <t>Kapitalni projekt: Oborinska kanalizacija Finida</t>
  </si>
  <si>
    <t>K101024</t>
  </si>
  <si>
    <t>Kapitalni projekt: Oborinska odvodnja naselja Dračevac</t>
  </si>
  <si>
    <t>K101025</t>
  </si>
  <si>
    <t>K101026</t>
  </si>
  <si>
    <t>K101027</t>
  </si>
  <si>
    <t>K101028</t>
  </si>
  <si>
    <t>K101029</t>
  </si>
  <si>
    <t>Kapitalni projekt: Izrada evidencija komunalne infrastrukture</t>
  </si>
  <si>
    <t>K102002</t>
  </si>
  <si>
    <t>Kapitalni projekt: Rekonstrukcija Trga Marafor</t>
  </si>
  <si>
    <t>Kapitalni projekt: Rekonstrukcija Pučkog trga u Červar Portu</t>
  </si>
  <si>
    <t>Kapitalni projekt: Rekonstrukcija Trga sidro u Červar Portu</t>
  </si>
  <si>
    <t>K102005</t>
  </si>
  <si>
    <t>Kapitalni projekt: Nogostup Nova Vas - Kukci</t>
  </si>
  <si>
    <t>Kapitalni projekt: Uređenje Trga Mate Balota</t>
  </si>
  <si>
    <t>K102007</t>
  </si>
  <si>
    <t>Kapitalni projekt: Pješačko biciklistička staza Bašarinka - Veli Maj</t>
  </si>
  <si>
    <t>K102008</t>
  </si>
  <si>
    <t>Kapitalni projekt: Pješačko biciklistička staza Žbandaj - Radmani</t>
  </si>
  <si>
    <t>K102009</t>
  </si>
  <si>
    <t>Kapitalni projekt: Parkiralište u ulici Baldini</t>
  </si>
  <si>
    <t>K104002</t>
  </si>
  <si>
    <t>K104003</t>
  </si>
  <si>
    <t>Kapitalni projekt: Izgradnja sportskog igrališta Jasenovica</t>
  </si>
  <si>
    <t>K104004</t>
  </si>
  <si>
    <t>Kapitalni projekt: Teretane na otvoremom</t>
  </si>
  <si>
    <t>K104005</t>
  </si>
  <si>
    <t>Kapitalni projekt: Izgradnja sportskog igrališta St. Vergotini</t>
  </si>
  <si>
    <t>K104006</t>
  </si>
  <si>
    <t>Kapitalni projekt: Vaterpolo igralište na kupalištu</t>
  </si>
  <si>
    <t>K104007</t>
  </si>
  <si>
    <t>Kapitalni projekt: Sportsko igralište u Novom naselju</t>
  </si>
  <si>
    <t>K104008</t>
  </si>
  <si>
    <t>K104009</t>
  </si>
  <si>
    <t>Kapitalni projekt: Sportsko igralište Vodopija</t>
  </si>
  <si>
    <t>K105002</t>
  </si>
  <si>
    <t>1044</t>
  </si>
  <si>
    <t>Program: OSTALA INFRASTRUKTURA</t>
  </si>
  <si>
    <t>Kapitalni projekt: Sufinanciranje izgradnje ŽCGO Kaštijun</t>
  </si>
  <si>
    <t>Kapitalni projekt: Sustav odvodnje s uređajima za pročišćavanje otpadnih voda</t>
  </si>
  <si>
    <t>T101001</t>
  </si>
  <si>
    <t>T101002</t>
  </si>
  <si>
    <t>Tekući projekt: Smanjenje otpada</t>
  </si>
  <si>
    <t>Kapitalni projekt: Izrada plana i projekta za Peškeru</t>
  </si>
  <si>
    <t>Aktivnost: Moj Poreč bez azbesta</t>
  </si>
  <si>
    <t>Kapitalni projekt: Izrada plana i projekata za uređenje gradske rive</t>
  </si>
  <si>
    <t>Kapitalni projekt: Rekonstrukcija sjeveroistočne kule</t>
  </si>
  <si>
    <t>Indeks 3/2</t>
  </si>
  <si>
    <t>UPRAVNI ODJEL ZA OPĆU UPRAVU</t>
  </si>
  <si>
    <t>IZVORNI PLAN
ZA 2022.</t>
  </si>
  <si>
    <t>Indeks 5/3</t>
  </si>
  <si>
    <t>POLUGODIŠNJI  IZVJEŠTAJ  O  IZVRŠENJU PRORAČUNA 
GRADA POREČA - PARENZO ZA 2022. GODINU</t>
  </si>
  <si>
    <t>Polugodišnji izvještaj o izvršenju proračuna Grada Poreča - Parenzo za 2022. godinu iznosi:</t>
  </si>
  <si>
    <t>IZVORNI PLAN ZA 2022.</t>
  </si>
  <si>
    <t>IZVRŠENJE  
I - VI 2022.</t>
  </si>
  <si>
    <t>Prihodi i rashodi te primici i izdaci utvrđeni u Računu prihoda i rashoda i Računu financiranja za 2022. godinu, ostvareni su kako slijedi:</t>
  </si>
  <si>
    <t>IZVRŠENJE 
I - VI 2021.</t>
  </si>
  <si>
    <t>Izvršenje rashoda i izdataka u iznosu od 90.510.163,20 kn utvrđuju se po nositeljima, korisnicima, posebnim namjenama i izvorima financiranja u Posebnom dijelu proračuna kako slijedi:</t>
  </si>
  <si>
    <t>IZVRŠENJE 
I - VI 2022.</t>
  </si>
  <si>
    <t>U izvještajnom razdoblju Grad Poreč-Parenzo nije davao jamstva i nema iskazanih aktivnih jamstava u svojim poslovnim knjigama.</t>
  </si>
  <si>
    <t>U izvještajnom razdoblju Grad Poreč-Parenzo nije koristio sredstva proračunske zalihe.</t>
  </si>
  <si>
    <t xml:space="preserve">Ovaj Polugodišnji izvještaj o izvršenju Proračuna Grada Poreča - Parenzo za 2022. godinu stupa na snagu prvog dana od dana objave u "Službenom glasniku Grada Poreča - Parenzo". </t>
  </si>
  <si>
    <t xml:space="preserve">Otplata glavnice za primljeni krediti od Privredne banke d.d. Zagreb u iznosu od 20.000.000,00 kn, po ugovoru broj 5010777745  od 24.12.2020. godine za rekonstrukciju gradske rive.                             </t>
  </si>
  <si>
    <t>Indeks 6/3</t>
  </si>
  <si>
    <t>Indeks 6/5</t>
  </si>
  <si>
    <t>9222</t>
  </si>
  <si>
    <t xml:space="preserve">Manjak prihoda                                                                                      </t>
  </si>
  <si>
    <t>Prihodi os spomeničke renta</t>
  </si>
  <si>
    <t>Turistička pristojba</t>
  </si>
  <si>
    <t>Naknada za eksploataciju mineralnih sirovina</t>
  </si>
  <si>
    <t>Pomoći temeljm prijenosa EU sredstava za korisnike</t>
  </si>
  <si>
    <t>Prihodi od prodaje nefinancijske imovine - predfinanciranje EU projekata</t>
  </si>
  <si>
    <t>Prihodi od prodaje nefinancijske imovine za korisnika</t>
  </si>
  <si>
    <t>3864</t>
  </si>
  <si>
    <t>Kapitalne pomoći iz EU sredstava</t>
  </si>
  <si>
    <t>Otplata glavnice do 
30.06.2022.</t>
  </si>
  <si>
    <t>Otplata kamata do 
30.06.2022.</t>
  </si>
  <si>
    <t>Tablica 14. PRIMLJENI KREDITI I ZAJMOVI I NJIHOVE OTPLATE</t>
  </si>
  <si>
    <t>Tablica 15. OTPLATNI PLANOVI KREDITA</t>
  </si>
  <si>
    <t>III. IZVJEŠTAJ O ZADUŽIVANJU NA DOMAĆEM I STRANOM TRŽIŠTU NOVCA I KAPITALA</t>
  </si>
  <si>
    <t>IV. IZVJEŠTAJ O KORIŠTENJU PRORAČUNSKE ZALIHE</t>
  </si>
  <si>
    <t>V. IZVJEŠTAJ O DANIM JAMSTVIMA I IZDACIMA PO DANIM JAMSTVIMA</t>
  </si>
  <si>
    <t>VI. PRIJELAZNE I ZAKLJUČNE ODREDBE</t>
  </si>
  <si>
    <t>Članak 4.</t>
  </si>
  <si>
    <t>KLASA:  011-01/22-01/66</t>
  </si>
  <si>
    <t>URBROJ: 2163-6-07/01-22-2</t>
  </si>
  <si>
    <t>Poreč-Parenzo, 27. listopada 2022.</t>
  </si>
  <si>
    <t>Temeljem odredbi članaka 88. Zakona o proračunu ("Narodne novine" broj, 144/21), Pravilnika o polugodišnjem i godišnjem izvještaju o izvršenju proračuna ("Narodne novine" broj, 24/13, 102/17, 1/20 i 147/20) i članka 86. Statuta Grada Poreča-Parenzo ("Službeni glasnik Grada Poreča-Parenzo" br.2/13, 10/18 i 2/21)  Gradsko vijeće Grada Poreča-Parenzo, na sjednici održanoj dana 27. listopada 2022. godine donijelo je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</si>
</sst>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&quot;True&quot;;&quot;True&quot;;&quot;False&quot;"/>
    <numFmt numFmtId="207" formatCode="[$¥€-2]\ #,##0.00_);[Red]\([$€-2]\ #,##0.00\)"/>
    <numFmt numFmtId="208" formatCode="_-* #,##0\ _k_n_-;\-* #,##0\ _k_n_-;_-* &quot;-&quot;??\ _k_n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[$-1041A]#,##0.00;\-\ #,##0.00"/>
    <numFmt numFmtId="214" formatCode="0.00##\%"/>
    <numFmt numFmtId="215" formatCode="d\.m\.yyyy"/>
    <numFmt numFmtId="216" formatCode="#,##0.00_ ;\-#,##0.00\ "/>
  </numFmts>
  <fonts count="38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>
        <fgColor indexed="22"/>
      </patternFill>
    </fill>
    <fill>
      <patternFill patternType="solid">
        <fgColor indexed="2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medium"/>
    </border>
    <border>
      <left style="hair"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15" fillId="21" borderId="2" applyNumberFormat="0" applyAlignment="0" applyProtection="0"/>
    <xf numFmtId="0" fontId="23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6" fillId="0" borderId="0" applyNumberFormat="0" applyFill="0" applyBorder="0" applyAlignment="0" applyProtection="0"/>
    <xf numFmtId="0" fontId="27" fillId="7" borderId="2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1" borderId="7" applyNumberFormat="0" applyAlignment="0" applyProtection="0"/>
    <xf numFmtId="0" fontId="15" fillId="21" borderId="2" applyNumberFormat="0" applyAlignment="0" applyProtection="0"/>
    <xf numFmtId="0" fontId="22" fillId="0" borderId="8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3" fillId="2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26" fillId="0" borderId="10" applyNumberFormat="0" applyFill="0" applyAlignment="0" applyProtection="0"/>
    <xf numFmtId="0" fontId="27" fillId="7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3" fillId="24" borderId="11" xfId="0" applyFont="1" applyFill="1" applyBorder="1" applyAlignment="1" quotePrefix="1">
      <alignment horizontal="center"/>
    </xf>
    <xf numFmtId="0" fontId="3" fillId="24" borderId="11" xfId="0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0" fontId="36" fillId="27" borderId="11" xfId="0" applyFont="1" applyFill="1" applyBorder="1" applyAlignment="1">
      <alignment horizontal="center"/>
    </xf>
    <xf numFmtId="0" fontId="36" fillId="27" borderId="11" xfId="0" applyFont="1" applyFill="1" applyBorder="1" applyAlignment="1">
      <alignment horizontal="left"/>
    </xf>
    <xf numFmtId="4" fontId="36" fillId="27" borderId="11" xfId="0" applyNumberFormat="1" applyFont="1" applyFill="1" applyBorder="1" applyAlignment="1">
      <alignment/>
    </xf>
    <xf numFmtId="4" fontId="5" fillId="28" borderId="11" xfId="120" applyNumberFormat="1" applyFont="1" applyFill="1" applyBorder="1">
      <alignment/>
      <protection/>
    </xf>
    <xf numFmtId="4" fontId="0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justify"/>
    </xf>
    <xf numFmtId="0" fontId="5" fillId="0" borderId="11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wrapText="1"/>
    </xf>
    <xf numFmtId="0" fontId="36" fillId="29" borderId="11" xfId="0" applyFont="1" applyFill="1" applyBorder="1" applyAlignment="1">
      <alignment/>
    </xf>
    <xf numFmtId="4" fontId="36" fillId="29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6" fillId="29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 quotePrefix="1">
      <alignment/>
    </xf>
    <xf numFmtId="0" fontId="5" fillId="0" borderId="12" xfId="0" applyFont="1" applyBorder="1" applyAlignment="1">
      <alignment/>
    </xf>
    <xf numFmtId="4" fontId="36" fillId="29" borderId="11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36" fillId="29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5" fillId="0" borderId="15" xfId="0" applyFont="1" applyBorder="1" applyAlignment="1">
      <alignment vertical="justify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36" fillId="29" borderId="11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0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 wrapText="1"/>
      <protection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6" fillId="27" borderId="25" xfId="0" applyFont="1" applyFill="1" applyBorder="1" applyAlignment="1">
      <alignment horizontal="left"/>
    </xf>
    <xf numFmtId="4" fontId="36" fillId="27" borderId="25" xfId="0" applyNumberFormat="1" applyFont="1" applyFill="1" applyBorder="1" applyAlignment="1">
      <alignment/>
    </xf>
    <xf numFmtId="3" fontId="36" fillId="27" borderId="25" xfId="0" applyNumberFormat="1" applyFont="1" applyFill="1" applyBorder="1" applyAlignment="1">
      <alignment horizontal="right"/>
    </xf>
    <xf numFmtId="3" fontId="4" fillId="25" borderId="11" xfId="0" applyNumberFormat="1" applyFont="1" applyFill="1" applyBorder="1" applyAlignment="1">
      <alignment horizontal="right"/>
    </xf>
    <xf numFmtId="0" fontId="0" fillId="0" borderId="0" xfId="124" applyFont="1">
      <alignment/>
      <protection/>
    </xf>
    <xf numFmtId="0" fontId="29" fillId="30" borderId="11" xfId="0" applyFont="1" applyFill="1" applyBorder="1" applyAlignment="1" applyProtection="1">
      <alignment horizontal="left"/>
      <protection/>
    </xf>
    <xf numFmtId="0" fontId="29" fillId="30" borderId="11" xfId="0" applyFont="1" applyFill="1" applyBorder="1" applyAlignment="1">
      <alignment/>
    </xf>
    <xf numFmtId="0" fontId="0" fillId="31" borderId="11" xfId="0" applyFont="1" applyFill="1" applyBorder="1" applyAlignment="1" applyProtection="1">
      <alignment horizontal="left"/>
      <protection/>
    </xf>
    <xf numFmtId="0" fontId="0" fillId="31" borderId="11" xfId="0" applyFont="1" applyFill="1" applyBorder="1" applyAlignment="1">
      <alignment/>
    </xf>
    <xf numFmtId="0" fontId="0" fillId="24" borderId="11" xfId="0" applyFont="1" applyFill="1" applyBorder="1" applyAlignment="1" applyProtection="1">
      <alignment horizontal="left"/>
      <protection/>
    </xf>
    <xf numFmtId="0" fontId="0" fillId="24" borderId="11" xfId="0" applyFont="1" applyFill="1" applyBorder="1" applyAlignment="1">
      <alignment/>
    </xf>
    <xf numFmtId="0" fontId="0" fillId="32" borderId="11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/>
    </xf>
    <xf numFmtId="0" fontId="29" fillId="30" borderId="11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28" borderId="11" xfId="0" applyFont="1" applyFill="1" applyBorder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5" fillId="28" borderId="11" xfId="0" applyNumberFormat="1" applyFont="1" applyFill="1" applyBorder="1" applyAlignment="1">
      <alignment/>
    </xf>
    <xf numFmtId="4" fontId="29" fillId="30" borderId="11" xfId="0" applyNumberFormat="1" applyFont="1" applyFill="1" applyBorder="1" applyAlignment="1">
      <alignment/>
    </xf>
    <xf numFmtId="4" fontId="0" fillId="31" borderId="11" xfId="0" applyNumberFormat="1" applyFont="1" applyFill="1" applyBorder="1" applyAlignment="1">
      <alignment/>
    </xf>
    <xf numFmtId="4" fontId="0" fillId="32" borderId="11" xfId="0" applyNumberFormat="1" applyFont="1" applyFill="1" applyBorder="1" applyAlignment="1">
      <alignment/>
    </xf>
    <xf numFmtId="0" fontId="5" fillId="28" borderId="11" xfId="0" applyFont="1" applyFill="1" applyBorder="1" applyAlignment="1" applyProtection="1">
      <alignment/>
      <protection/>
    </xf>
    <xf numFmtId="0" fontId="0" fillId="28" borderId="11" xfId="0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4" fontId="5" fillId="28" borderId="13" xfId="120" applyNumberFormat="1" applyFont="1" applyFill="1" applyBorder="1">
      <alignment/>
      <protection/>
    </xf>
    <xf numFmtId="0" fontId="4" fillId="28" borderId="11" xfId="0" applyFont="1" applyFill="1" applyBorder="1" applyAlignment="1" quotePrefix="1">
      <alignment horizontal="center"/>
    </xf>
    <xf numFmtId="0" fontId="4" fillId="28" borderId="11" xfId="0" applyFont="1" applyFill="1" applyBorder="1" applyAlignment="1">
      <alignment/>
    </xf>
    <xf numFmtId="4" fontId="4" fillId="28" borderId="11" xfId="0" applyNumberFormat="1" applyFont="1" applyFill="1" applyBorder="1" applyAlignment="1">
      <alignment/>
    </xf>
    <xf numFmtId="3" fontId="4" fillId="28" borderId="11" xfId="0" applyNumberFormat="1" applyFont="1" applyFill="1" applyBorder="1" applyAlignment="1">
      <alignment/>
    </xf>
    <xf numFmtId="4" fontId="4" fillId="28" borderId="13" xfId="0" applyNumberFormat="1" applyFont="1" applyFill="1" applyBorder="1" applyAlignment="1">
      <alignment/>
    </xf>
    <xf numFmtId="3" fontId="4" fillId="28" borderId="13" xfId="0" applyNumberFormat="1" applyFont="1" applyFill="1" applyBorder="1" applyAlignment="1">
      <alignment/>
    </xf>
    <xf numFmtId="0" fontId="4" fillId="0" borderId="17" xfId="0" applyFont="1" applyBorder="1" applyAlignment="1">
      <alignment vertical="center" wrapText="1"/>
    </xf>
    <xf numFmtId="0" fontId="36" fillId="27" borderId="11" xfId="0" applyFont="1" applyFill="1" applyBorder="1" applyAlignment="1">
      <alignment/>
    </xf>
    <xf numFmtId="3" fontId="36" fillId="27" borderId="11" xfId="0" applyNumberFormat="1" applyFont="1" applyFill="1" applyBorder="1" applyAlignment="1">
      <alignment/>
    </xf>
    <xf numFmtId="4" fontId="5" fillId="26" borderId="11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 horizontal="right"/>
    </xf>
    <xf numFmtId="4" fontId="36" fillId="27" borderId="25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3" fontId="5" fillId="26" borderId="11" xfId="0" applyNumberFormat="1" applyFont="1" applyFill="1" applyBorder="1" applyAlignment="1">
      <alignment horizontal="right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6" xfId="0" applyNumberFormat="1" applyFont="1" applyBorder="1" applyAlignment="1">
      <alignment/>
    </xf>
    <xf numFmtId="3" fontId="36" fillId="27" borderId="25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0" fillId="0" borderId="50" xfId="0" applyFont="1" applyBorder="1" applyAlignment="1">
      <alignment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0" xfId="117" applyFont="1" applyFill="1" applyAlignment="1">
      <alignment wrapText="1"/>
      <protection/>
    </xf>
    <xf numFmtId="0" fontId="0" fillId="0" borderId="0" xfId="117" applyFont="1" applyFill="1" applyAlignment="1">
      <alignment horizontal="right" wrapText="1"/>
      <protection/>
    </xf>
    <xf numFmtId="0" fontId="0" fillId="0" borderId="0" xfId="117" applyFont="1" applyFill="1" applyAlignment="1">
      <alignment horizontal="left" wrapText="1"/>
      <protection/>
    </xf>
    <xf numFmtId="0" fontId="0" fillId="0" borderId="55" xfId="117" applyFont="1" applyFill="1" applyBorder="1" applyAlignment="1">
      <alignment vertical="center" wrapText="1"/>
      <protection/>
    </xf>
    <xf numFmtId="0" fontId="0" fillId="0" borderId="56" xfId="117" applyFont="1" applyFill="1" applyBorder="1" applyAlignment="1">
      <alignment vertical="center" wrapText="1"/>
      <protection/>
    </xf>
    <xf numFmtId="0" fontId="5" fillId="0" borderId="56" xfId="117" applyFont="1" applyFill="1" applyBorder="1" applyAlignment="1">
      <alignment vertical="center" wrapText="1"/>
      <protection/>
    </xf>
    <xf numFmtId="0" fontId="5" fillId="0" borderId="57" xfId="117" applyFont="1" applyFill="1" applyBorder="1" applyAlignment="1">
      <alignment vertical="center" wrapText="1"/>
      <protection/>
    </xf>
    <xf numFmtId="4" fontId="0" fillId="0" borderId="42" xfId="117" applyNumberFormat="1" applyFont="1" applyFill="1" applyBorder="1" applyAlignment="1">
      <alignment vertical="center" wrapText="1"/>
      <protection/>
    </xf>
    <xf numFmtId="4" fontId="0" fillId="0" borderId="58" xfId="117" applyNumberFormat="1" applyFont="1" applyFill="1" applyBorder="1" applyAlignment="1">
      <alignment vertical="center" wrapText="1"/>
      <protection/>
    </xf>
    <xf numFmtId="4" fontId="5" fillId="0" borderId="58" xfId="117" applyNumberFormat="1" applyFont="1" applyFill="1" applyBorder="1" applyAlignment="1">
      <alignment vertical="center" wrapText="1"/>
      <protection/>
    </xf>
    <xf numFmtId="4" fontId="5" fillId="0" borderId="59" xfId="117" applyNumberFormat="1" applyFont="1" applyFill="1" applyBorder="1" applyAlignment="1">
      <alignment vertical="center" wrapText="1"/>
      <protection/>
    </xf>
    <xf numFmtId="4" fontId="0" fillId="0" borderId="43" xfId="117" applyNumberFormat="1" applyFont="1" applyFill="1" applyBorder="1" applyAlignment="1">
      <alignment vertical="center" wrapText="1"/>
      <protection/>
    </xf>
    <xf numFmtId="4" fontId="0" fillId="0" borderId="60" xfId="117" applyNumberFormat="1" applyFont="1" applyFill="1" applyBorder="1" applyAlignment="1">
      <alignment vertical="center" wrapText="1"/>
      <protection/>
    </xf>
    <xf numFmtId="4" fontId="5" fillId="0" borderId="60" xfId="117" applyNumberFormat="1" applyFont="1" applyFill="1" applyBorder="1" applyAlignment="1">
      <alignment vertical="center" wrapText="1"/>
      <protection/>
    </xf>
    <xf numFmtId="4" fontId="5" fillId="0" borderId="61" xfId="117" applyNumberFormat="1" applyFont="1" applyFill="1" applyBorder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62" xfId="0" applyNumberFormat="1" applyFont="1" applyBorder="1" applyAlignment="1">
      <alignment/>
    </xf>
    <xf numFmtId="1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1" fontId="0" fillId="34" borderId="11" xfId="133" applyNumberFormat="1" applyFont="1" applyFill="1" applyBorder="1" applyAlignment="1">
      <alignment horizontal="right" wrapText="1"/>
      <protection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35" fillId="0" borderId="11" xfId="116" applyNumberFormat="1" applyFont="1" applyFill="1" applyBorder="1" applyAlignment="1">
      <alignment horizontal="left" wrapText="1"/>
      <protection/>
    </xf>
    <xf numFmtId="4" fontId="35" fillId="0" borderId="11" xfId="116" applyNumberFormat="1" applyFont="1" applyFill="1" applyBorder="1" applyAlignment="1">
      <alignment wrapText="1"/>
      <protection/>
    </xf>
    <xf numFmtId="1" fontId="5" fillId="0" borderId="11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1" fontId="36" fillId="27" borderId="11" xfId="0" applyNumberFormat="1" applyFont="1" applyFill="1" applyBorder="1" applyAlignment="1">
      <alignment horizontal="left"/>
    </xf>
    <xf numFmtId="0" fontId="0" fillId="34" borderId="15" xfId="0" applyFont="1" applyFill="1" applyBorder="1" applyAlignment="1">
      <alignment horizontal="left" wrapText="1"/>
    </xf>
    <xf numFmtId="3" fontId="0" fillId="0" borderId="11" xfId="0" applyNumberFormat="1" applyFont="1" applyBorder="1" applyAlignment="1" applyProtection="1">
      <alignment horizontal="right"/>
      <protection/>
    </xf>
    <xf numFmtId="1" fontId="0" fillId="34" borderId="11" xfId="0" applyNumberFormat="1" applyFont="1" applyFill="1" applyBorder="1" applyAlignment="1">
      <alignment horizontal="right"/>
    </xf>
    <xf numFmtId="0" fontId="0" fillId="34" borderId="15" xfId="133" applyFont="1" applyFill="1" applyBorder="1" applyAlignment="1">
      <alignment horizontal="left" wrapText="1"/>
      <protection/>
    </xf>
    <xf numFmtId="0" fontId="36" fillId="27" borderId="15" xfId="0" applyFont="1" applyFill="1" applyBorder="1" applyAlignment="1">
      <alignment horizontal="left"/>
    </xf>
    <xf numFmtId="0" fontId="36" fillId="27" borderId="63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34" borderId="15" xfId="0" applyFont="1" applyFill="1" applyBorder="1" applyAlignment="1" quotePrefix="1">
      <alignment horizontal="left" wrapText="1"/>
    </xf>
    <xf numFmtId="0" fontId="36" fillId="27" borderId="25" xfId="0" applyFont="1" applyFill="1" applyBorder="1" applyAlignment="1">
      <alignment/>
    </xf>
    <xf numFmtId="1" fontId="36" fillId="27" borderId="25" xfId="0" applyNumberFormat="1" applyFont="1" applyFill="1" applyBorder="1" applyAlignment="1">
      <alignment horizontal="left"/>
    </xf>
    <xf numFmtId="1" fontId="4" fillId="25" borderId="11" xfId="0" applyNumberFormat="1" applyFont="1" applyFill="1" applyBorder="1" applyAlignment="1" quotePrefix="1">
      <alignment horizontal="left"/>
    </xf>
    <xf numFmtId="1" fontId="3" fillId="24" borderId="11" xfId="0" applyNumberFormat="1" applyFont="1" applyFill="1" applyBorder="1" applyAlignment="1" quotePrefix="1">
      <alignment horizontal="left"/>
    </xf>
    <xf numFmtId="1" fontId="3" fillId="24" borderId="11" xfId="0" applyNumberFormat="1" applyFont="1" applyFill="1" applyBorder="1" applyAlignment="1">
      <alignment horizontal="left"/>
    </xf>
    <xf numFmtId="0" fontId="5" fillId="26" borderId="11" xfId="0" applyFont="1" applyFill="1" applyBorder="1" applyAlignment="1">
      <alignment horizontal="left"/>
    </xf>
    <xf numFmtId="0" fontId="4" fillId="25" borderId="11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16" fontId="3" fillId="24" borderId="11" xfId="0" applyNumberFormat="1" applyFont="1" applyFill="1" applyBorder="1" applyAlignment="1">
      <alignment horizontal="left"/>
    </xf>
    <xf numFmtId="0" fontId="4" fillId="25" borderId="11" xfId="0" applyFont="1" applyFill="1" applyBorder="1" applyAlignment="1" quotePrefix="1">
      <alignment horizontal="left"/>
    </xf>
    <xf numFmtId="0" fontId="32" fillId="0" borderId="17" xfId="0" applyFont="1" applyBorder="1" applyAlignment="1">
      <alignment vertical="center" wrapText="1"/>
    </xf>
    <xf numFmtId="0" fontId="35" fillId="0" borderId="15" xfId="116" applyFont="1" applyFill="1" applyBorder="1" applyAlignment="1">
      <alignment horizontal="left" wrapText="1"/>
      <protection/>
    </xf>
    <xf numFmtId="0" fontId="5" fillId="0" borderId="0" xfId="117" applyFont="1" applyFill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4" fontId="5" fillId="35" borderId="64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3" fontId="5" fillId="0" borderId="65" xfId="0" applyNumberFormat="1" applyFont="1" applyBorder="1" applyAlignment="1">
      <alignment horizontal="center"/>
    </xf>
    <xf numFmtId="0" fontId="5" fillId="21" borderId="58" xfId="0" applyFont="1" applyFill="1" applyBorder="1" applyAlignment="1">
      <alignment horizontal="center" vertical="center" wrapText="1"/>
    </xf>
    <xf numFmtId="3" fontId="5" fillId="21" borderId="58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 vertical="center" wrapText="1"/>
    </xf>
    <xf numFmtId="4" fontId="0" fillId="0" borderId="66" xfId="0" applyNumberFormat="1" applyFont="1" applyBorder="1" applyAlignment="1">
      <alignment vertical="top" wrapText="1"/>
    </xf>
    <xf numFmtId="3" fontId="0" fillId="0" borderId="66" xfId="0" applyNumberFormat="1" applyFont="1" applyBorder="1" applyAlignment="1">
      <alignment vertical="top" wrapText="1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 vertical="center" wrapText="1"/>
    </xf>
    <xf numFmtId="4" fontId="0" fillId="0" borderId="67" xfId="0" applyNumberFormat="1" applyFont="1" applyBorder="1" applyAlignment="1">
      <alignment vertical="top" wrapText="1"/>
    </xf>
    <xf numFmtId="3" fontId="0" fillId="0" borderId="67" xfId="0" applyNumberFormat="1" applyFont="1" applyBorder="1" applyAlignment="1">
      <alignment vertical="top" wrapText="1"/>
    </xf>
    <xf numFmtId="0" fontId="5" fillId="0" borderId="58" xfId="0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vertical="top" wrapText="1"/>
    </xf>
    <xf numFmtId="4" fontId="0" fillId="0" borderId="30" xfId="0" applyNumberFormat="1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4" fontId="0" fillId="0" borderId="28" xfId="0" applyNumberFormat="1" applyFont="1" applyBorder="1" applyAlignment="1">
      <alignment vertical="top" wrapText="1"/>
    </xf>
    <xf numFmtId="3" fontId="0" fillId="0" borderId="28" xfId="0" applyNumberFormat="1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68" xfId="0" applyFont="1" applyBorder="1" applyAlignment="1">
      <alignment vertical="center" wrapText="1"/>
    </xf>
    <xf numFmtId="4" fontId="0" fillId="0" borderId="68" xfId="0" applyNumberFormat="1" applyFont="1" applyBorder="1" applyAlignment="1">
      <alignment vertical="top" wrapText="1"/>
    </xf>
    <xf numFmtId="3" fontId="0" fillId="0" borderId="68" xfId="0" applyNumberFormat="1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" fillId="21" borderId="58" xfId="0" applyFont="1" applyFill="1" applyBorder="1" applyAlignment="1">
      <alignment horizontal="right"/>
    </xf>
    <xf numFmtId="3" fontId="5" fillId="21" borderId="58" xfId="0" applyNumberFormat="1" applyFont="1" applyFill="1" applyBorder="1" applyAlignment="1">
      <alignment horizontal="right"/>
    </xf>
    <xf numFmtId="0" fontId="37" fillId="0" borderId="69" xfId="0" applyFont="1" applyBorder="1" applyAlignment="1">
      <alignment/>
    </xf>
    <xf numFmtId="0" fontId="37" fillId="0" borderId="70" xfId="0" applyFont="1" applyBorder="1" applyAlignment="1">
      <alignment/>
    </xf>
    <xf numFmtId="0" fontId="37" fillId="0" borderId="71" xfId="0" applyFont="1" applyBorder="1" applyAlignment="1">
      <alignment/>
    </xf>
    <xf numFmtId="0" fontId="37" fillId="0" borderId="0" xfId="0" applyFont="1" applyAlignment="1">
      <alignment/>
    </xf>
    <xf numFmtId="0" fontId="37" fillId="0" borderId="39" xfId="0" applyFont="1" applyBorder="1" applyAlignment="1">
      <alignment/>
    </xf>
    <xf numFmtId="0" fontId="37" fillId="0" borderId="65" xfId="0" applyFont="1" applyBorder="1" applyAlignment="1">
      <alignment/>
    </xf>
    <xf numFmtId="0" fontId="37" fillId="0" borderId="72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/>
    </xf>
    <xf numFmtId="14" fontId="0" fillId="0" borderId="58" xfId="0" applyNumberFormat="1" applyFont="1" applyBorder="1" applyAlignment="1" quotePrefix="1">
      <alignment horizontal="center"/>
    </xf>
    <xf numFmtId="0" fontId="0" fillId="0" borderId="58" xfId="0" applyNumberFormat="1" applyFont="1" applyBorder="1" applyAlignment="1" quotePrefix="1">
      <alignment horizontal="center"/>
    </xf>
    <xf numFmtId="0" fontId="0" fillId="0" borderId="58" xfId="0" applyFont="1" applyBorder="1" applyAlignment="1" quotePrefix="1">
      <alignment horizontal="center"/>
    </xf>
    <xf numFmtId="0" fontId="37" fillId="0" borderId="58" xfId="0" applyFont="1" applyBorder="1" applyAlignment="1">
      <alignment/>
    </xf>
    <xf numFmtId="14" fontId="37" fillId="0" borderId="58" xfId="0" applyNumberFormat="1" applyFont="1" applyBorder="1" applyAlignment="1">
      <alignment horizontal="center"/>
    </xf>
    <xf numFmtId="4" fontId="37" fillId="0" borderId="58" xfId="0" applyNumberFormat="1" applyFont="1" applyBorder="1" applyAlignment="1">
      <alignment/>
    </xf>
    <xf numFmtId="0" fontId="37" fillId="0" borderId="0" xfId="0" applyFont="1" applyBorder="1" applyAlignment="1">
      <alignment/>
    </xf>
    <xf numFmtId="4" fontId="0" fillId="24" borderId="58" xfId="0" applyNumberFormat="1" applyFont="1" applyFill="1" applyBorder="1" applyAlignment="1">
      <alignment/>
    </xf>
    <xf numFmtId="2" fontId="0" fillId="0" borderId="58" xfId="0" applyNumberFormat="1" applyFont="1" applyBorder="1" applyAlignment="1">
      <alignment horizontal="center"/>
    </xf>
    <xf numFmtId="0" fontId="0" fillId="0" borderId="58" xfId="0" applyFont="1" applyBorder="1" applyAlignment="1">
      <alignment horizontal="right"/>
    </xf>
    <xf numFmtId="4" fontId="0" fillId="0" borderId="58" xfId="0" applyNumberFormat="1" applyFont="1" applyBorder="1" applyAlignment="1">
      <alignment horizontal="right"/>
    </xf>
    <xf numFmtId="0" fontId="37" fillId="0" borderId="73" xfId="0" applyFont="1" applyBorder="1" applyAlignment="1">
      <alignment/>
    </xf>
    <xf numFmtId="0" fontId="37" fillId="0" borderId="74" xfId="0" applyFont="1" applyBorder="1" applyAlignment="1">
      <alignment/>
    </xf>
    <xf numFmtId="0" fontId="37" fillId="0" borderId="75" xfId="0" applyFont="1" applyBorder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68" xfId="0" applyFont="1" applyBorder="1" applyAlignment="1">
      <alignment/>
    </xf>
    <xf numFmtId="4" fontId="0" fillId="0" borderId="66" xfId="0" applyNumberFormat="1" applyFont="1" applyBorder="1" applyAlignment="1">
      <alignment horizontal="right" vertical="center" wrapText="1"/>
    </xf>
    <xf numFmtId="4" fontId="0" fillId="0" borderId="68" xfId="0" applyNumberFormat="1" applyFont="1" applyBorder="1" applyAlignment="1">
      <alignment horizontal="right" vertical="center" wrapText="1"/>
    </xf>
    <xf numFmtId="4" fontId="5" fillId="21" borderId="76" xfId="0" applyNumberFormat="1" applyFont="1" applyFill="1" applyBorder="1" applyAlignment="1">
      <alignment horizontal="right" vertical="center" wrapText="1"/>
    </xf>
    <xf numFmtId="4" fontId="5" fillId="21" borderId="75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vertical="top" wrapText="1"/>
    </xf>
    <xf numFmtId="0" fontId="5" fillId="21" borderId="73" xfId="0" applyFont="1" applyFill="1" applyBorder="1" applyAlignment="1">
      <alignment horizontal="center" vertical="center" wrapText="1"/>
    </xf>
    <xf numFmtId="4" fontId="5" fillId="35" borderId="77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78" xfId="0" applyFont="1" applyBorder="1" applyAlignment="1">
      <alignment vertical="center" wrapText="1"/>
    </xf>
    <xf numFmtId="4" fontId="0" fillId="0" borderId="78" xfId="0" applyNumberFormat="1" applyFont="1" applyBorder="1" applyAlignment="1">
      <alignment vertical="center" wrapText="1"/>
    </xf>
    <xf numFmtId="4" fontId="0" fillId="0" borderId="78" xfId="0" applyNumberFormat="1" applyFont="1" applyBorder="1" applyAlignment="1">
      <alignment vertical="top" wrapText="1"/>
    </xf>
    <xf numFmtId="3" fontId="0" fillId="0" borderId="78" xfId="0" applyNumberFormat="1" applyFont="1" applyBorder="1" applyAlignment="1">
      <alignment vertical="top" wrapText="1"/>
    </xf>
    <xf numFmtId="0" fontId="0" fillId="0" borderId="78" xfId="0" applyFont="1" applyBorder="1" applyAlignment="1">
      <alignment/>
    </xf>
    <xf numFmtId="4" fontId="5" fillId="21" borderId="73" xfId="0" applyNumberFormat="1" applyFont="1" applyFill="1" applyBorder="1" applyAlignment="1">
      <alignment horizontal="right" vertical="center" wrapText="1"/>
    </xf>
    <xf numFmtId="0" fontId="5" fillId="0" borderId="79" xfId="0" applyFont="1" applyBorder="1" applyAlignment="1">
      <alignment horizontal="right" vertical="center" wrapText="1"/>
    </xf>
    <xf numFmtId="4" fontId="5" fillId="0" borderId="80" xfId="0" applyNumberFormat="1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4" fontId="5" fillId="0" borderId="81" xfId="0" applyNumberFormat="1" applyFont="1" applyBorder="1" applyAlignment="1">
      <alignment horizontal="right" vertical="center" wrapText="1"/>
    </xf>
    <xf numFmtId="4" fontId="5" fillId="35" borderId="58" xfId="0" applyNumberFormat="1" applyFont="1" applyFill="1" applyBorder="1" applyAlignment="1" applyProtection="1">
      <alignment horizontal="right" vertical="center" shrinkToFit="1"/>
      <protection hidden="1"/>
    </xf>
    <xf numFmtId="4" fontId="0" fillId="0" borderId="58" xfId="0" applyNumberFormat="1" applyFont="1" applyFill="1" applyBorder="1" applyAlignment="1">
      <alignment/>
    </xf>
    <xf numFmtId="0" fontId="0" fillId="34" borderId="15" xfId="133" applyFont="1" applyFill="1" applyBorder="1" applyAlignment="1">
      <alignment horizontal="left" wrapText="1"/>
      <protection/>
    </xf>
    <xf numFmtId="0" fontId="0" fillId="0" borderId="58" xfId="0" applyFont="1" applyFill="1" applyBorder="1" applyAlignment="1">
      <alignment horizontal="right" vertical="justify"/>
    </xf>
    <xf numFmtId="0" fontId="28" fillId="0" borderId="53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1" fontId="5" fillId="0" borderId="82" xfId="0" applyNumberFormat="1" applyFont="1" applyFill="1" applyBorder="1" applyAlignment="1">
      <alignment horizontal="center" vertical="center"/>
    </xf>
    <xf numFmtId="1" fontId="4" fillId="0" borderId="8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28" applyFont="1">
      <alignment/>
      <protection/>
    </xf>
    <xf numFmtId="3" fontId="5" fillId="28" borderId="11" xfId="0" applyNumberFormat="1" applyFont="1" applyFill="1" applyBorder="1" applyAlignment="1">
      <alignment/>
    </xf>
    <xf numFmtId="3" fontId="29" fillId="30" borderId="11" xfId="0" applyNumberFormat="1" applyFont="1" applyFill="1" applyBorder="1" applyAlignment="1">
      <alignment/>
    </xf>
    <xf numFmtId="3" fontId="0" fillId="31" borderId="11" xfId="0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4" fontId="29" fillId="21" borderId="11" xfId="128" applyNumberFormat="1" applyFont="1" applyFill="1" applyBorder="1" applyAlignment="1">
      <alignment horizontal="right"/>
      <protection/>
    </xf>
    <xf numFmtId="4" fontId="5" fillId="36" borderId="11" xfId="0" applyNumberFormat="1" applyFont="1" applyFill="1" applyBorder="1" applyAlignment="1">
      <alignment horizontal="right"/>
    </xf>
    <xf numFmtId="4" fontId="31" fillId="2" borderId="11" xfId="0" applyNumberFormat="1" applyFont="1" applyFill="1" applyBorder="1" applyAlignment="1">
      <alignment horizontal="right"/>
    </xf>
    <xf numFmtId="0" fontId="5" fillId="15" borderId="11" xfId="0" applyFont="1" applyFill="1" applyBorder="1" applyAlignment="1">
      <alignment horizontal="left"/>
    </xf>
    <xf numFmtId="4" fontId="5" fillId="15" borderId="11" xfId="0" applyNumberFormat="1" applyFont="1" applyFill="1" applyBorder="1" applyAlignment="1">
      <alignment horizontal="right"/>
    </xf>
    <xf numFmtId="0" fontId="5" fillId="23" borderId="11" xfId="0" applyFont="1" applyFill="1" applyBorder="1" applyAlignment="1">
      <alignment horizontal="left"/>
    </xf>
    <xf numFmtId="4" fontId="5" fillId="23" borderId="11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36" fillId="29" borderId="11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4" fontId="5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4" fontId="5" fillId="0" borderId="11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/>
    </xf>
    <xf numFmtId="3" fontId="4" fillId="25" borderId="11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5" fillId="26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6" fillId="29" borderId="13" xfId="0" applyFont="1" applyFill="1" applyBorder="1" applyAlignment="1">
      <alignment/>
    </xf>
    <xf numFmtId="4" fontId="36" fillId="29" borderId="13" xfId="0" applyNumberFormat="1" applyFont="1" applyFill="1" applyBorder="1" applyAlignment="1">
      <alignment/>
    </xf>
    <xf numFmtId="3" fontId="36" fillId="29" borderId="13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 vertical="center"/>
    </xf>
    <xf numFmtId="3" fontId="5" fillId="33" borderId="23" xfId="0" applyNumberFormat="1" applyFont="1" applyFill="1" applyBorder="1" applyAlignment="1">
      <alignment vertical="center"/>
    </xf>
    <xf numFmtId="3" fontId="29" fillId="21" borderId="11" xfId="128" applyNumberFormat="1" applyFont="1" applyFill="1" applyBorder="1" applyAlignment="1">
      <alignment horizontal="right"/>
      <protection/>
    </xf>
    <xf numFmtId="3" fontId="31" fillId="2" borderId="1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5" fillId="36" borderId="11" xfId="0" applyNumberFormat="1" applyFont="1" applyFill="1" applyBorder="1" applyAlignment="1">
      <alignment horizontal="right"/>
    </xf>
    <xf numFmtId="3" fontId="5" fillId="15" borderId="11" xfId="0" applyNumberFormat="1" applyFont="1" applyFill="1" applyBorder="1" applyAlignment="1">
      <alignment horizontal="right"/>
    </xf>
    <xf numFmtId="3" fontId="5" fillId="23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4" fillId="0" borderId="8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24" applyFont="1" applyFill="1">
      <alignment/>
      <protection/>
    </xf>
    <xf numFmtId="0" fontId="0" fillId="0" borderId="0" xfId="124" applyFont="1" applyFill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4" fontId="0" fillId="0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3" fontId="36" fillId="29" borderId="0" xfId="116" applyNumberFormat="1" applyFont="1" applyFill="1">
      <alignment/>
      <protection/>
    </xf>
    <xf numFmtId="3" fontId="5" fillId="0" borderId="13" xfId="132" applyNumberFormat="1" applyFont="1" applyBorder="1" applyAlignment="1">
      <alignment wrapText="1"/>
      <protection/>
    </xf>
    <xf numFmtId="3" fontId="0" fillId="0" borderId="13" xfId="132" applyNumberFormat="1" applyFont="1" applyBorder="1" applyAlignment="1">
      <alignment wrapText="1"/>
      <protection/>
    </xf>
    <xf numFmtId="3" fontId="3" fillId="0" borderId="11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3" fontId="0" fillId="34" borderId="11" xfId="0" applyNumberFormat="1" applyFont="1" applyFill="1" applyBorder="1" applyAlignment="1">
      <alignment/>
    </xf>
    <xf numFmtId="3" fontId="35" fillId="0" borderId="11" xfId="116" applyNumberFormat="1" applyFont="1" applyFill="1" applyBorder="1" applyAlignment="1">
      <alignment wrapText="1"/>
      <protection/>
    </xf>
    <xf numFmtId="3" fontId="36" fillId="27" borderId="11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118" applyFont="1" applyAlignment="1">
      <alignment horizontal="justify" vertical="center" wrapText="1"/>
      <protection/>
    </xf>
    <xf numFmtId="0" fontId="5" fillId="0" borderId="0" xfId="117" applyFont="1" applyFill="1" applyAlignment="1">
      <alignment horizontal="left" wrapText="1"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1" fontId="4" fillId="0" borderId="84" xfId="0" applyNumberFormat="1" applyFont="1" applyFill="1" applyBorder="1" applyAlignment="1" applyProtection="1">
      <alignment horizontal="center" vertical="center"/>
      <protection/>
    </xf>
    <xf numFmtId="1" fontId="4" fillId="0" borderId="8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31" fillId="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36" borderId="11" xfId="0" applyFont="1" applyFill="1" applyBorder="1" applyAlignment="1">
      <alignment horizontal="left"/>
    </xf>
    <xf numFmtId="0" fontId="4" fillId="0" borderId="27" xfId="0" applyFont="1" applyBorder="1" applyAlignment="1">
      <alignment horizontal="left" vertical="center" wrapText="1"/>
    </xf>
    <xf numFmtId="0" fontId="4" fillId="0" borderId="86" xfId="0" applyFont="1" applyBorder="1" applyAlignment="1">
      <alignment horizontal="left" vertical="center" wrapText="1"/>
    </xf>
    <xf numFmtId="1" fontId="4" fillId="0" borderId="82" xfId="0" applyNumberFormat="1" applyFont="1" applyFill="1" applyBorder="1" applyAlignment="1" applyProtection="1">
      <alignment horizontal="center" vertical="center"/>
      <protection/>
    </xf>
    <xf numFmtId="0" fontId="29" fillId="21" borderId="11" xfId="128" applyFont="1" applyFill="1" applyBorder="1" applyAlignment="1">
      <alignment horizontal="left"/>
      <protection/>
    </xf>
    <xf numFmtId="0" fontId="0" fillId="0" borderId="11" xfId="128" applyFont="1" applyBorder="1">
      <alignment/>
      <protection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4" fontId="0" fillId="0" borderId="11" xfId="0" applyNumberFormat="1" applyFont="1" applyBorder="1" applyAlignment="1">
      <alignment vertical="center" wrapText="1"/>
    </xf>
    <xf numFmtId="4" fontId="0" fillId="0" borderId="87" xfId="0" applyNumberFormat="1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21" borderId="88" xfId="0" applyFont="1" applyFill="1" applyBorder="1" applyAlignment="1">
      <alignment horizontal="center" vertical="top" wrapText="1"/>
    </xf>
    <xf numFmtId="0" fontId="0" fillId="21" borderId="75" xfId="0" applyFont="1" applyFill="1" applyBorder="1" applyAlignment="1">
      <alignment horizontal="center" vertical="top" wrapText="1"/>
    </xf>
    <xf numFmtId="3" fontId="0" fillId="0" borderId="26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8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21" borderId="93" xfId="0" applyFont="1" applyFill="1" applyBorder="1" applyAlignment="1">
      <alignment horizontal="center" vertical="top" wrapText="1"/>
    </xf>
    <xf numFmtId="0" fontId="0" fillId="21" borderId="71" xfId="0" applyFont="1" applyFill="1" applyBorder="1" applyAlignment="1">
      <alignment horizontal="center" vertical="top" wrapText="1"/>
    </xf>
    <xf numFmtId="0" fontId="0" fillId="21" borderId="94" xfId="0" applyFont="1" applyFill="1" applyBorder="1" applyAlignment="1">
      <alignment horizontal="center" vertical="top" wrapText="1"/>
    </xf>
    <xf numFmtId="0" fontId="0" fillId="21" borderId="95" xfId="0" applyFont="1" applyFill="1" applyBorder="1" applyAlignment="1">
      <alignment horizontal="center" vertical="top" wrapText="1"/>
    </xf>
    <xf numFmtId="0" fontId="0" fillId="21" borderId="96" xfId="0" applyFont="1" applyFill="1" applyBorder="1" applyAlignment="1">
      <alignment horizontal="center" vertical="top" wrapText="1"/>
    </xf>
    <xf numFmtId="0" fontId="0" fillId="21" borderId="72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/>
    </xf>
    <xf numFmtId="0" fontId="0" fillId="21" borderId="70" xfId="0" applyFont="1" applyFill="1" applyBorder="1" applyAlignment="1">
      <alignment horizontal="center" vertical="top" wrapText="1"/>
    </xf>
    <xf numFmtId="0" fontId="0" fillId="21" borderId="65" xfId="0" applyFont="1" applyFill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justify" vertical="center" wrapText="1"/>
    </xf>
    <xf numFmtId="1" fontId="36" fillId="27" borderId="25" xfId="0" applyNumberFormat="1" applyFont="1" applyFill="1" applyBorder="1" applyAlignment="1">
      <alignment horizontal="right"/>
    </xf>
    <xf numFmtId="1" fontId="4" fillId="25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5" fillId="26" borderId="11" xfId="0" applyNumberFormat="1" applyFont="1" applyFill="1" applyBorder="1" applyAlignment="1">
      <alignment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" xfId="114"/>
    <cellStyle name="Normal 2" xfId="115"/>
    <cellStyle name="Normalno 2" xfId="116"/>
    <cellStyle name="Normalno 2 2" xfId="117"/>
    <cellStyle name="Normalno 2 3" xfId="118"/>
    <cellStyle name="Normalno 2 4" xfId="119"/>
    <cellStyle name="Normalno 3" xfId="120"/>
    <cellStyle name="Normalno 3 2" xfId="121"/>
    <cellStyle name="Normalno 3 2 2" xfId="122"/>
    <cellStyle name="Normalno 3 3" xfId="123"/>
    <cellStyle name="Normalno 4" xfId="124"/>
    <cellStyle name="Normalno 4 2" xfId="125"/>
    <cellStyle name="Normalno 5" xfId="126"/>
    <cellStyle name="Normalno 6" xfId="127"/>
    <cellStyle name="Normalno 7" xfId="128"/>
    <cellStyle name="Note" xfId="129"/>
    <cellStyle name="Obično 2" xfId="130"/>
    <cellStyle name="Obično_List1" xfId="131"/>
    <cellStyle name="Obično_Prihodi" xfId="132"/>
    <cellStyle name="Obično_Rač.financ." xfId="133"/>
    <cellStyle name="Output" xfId="134"/>
    <cellStyle name="Percent" xfId="135"/>
    <cellStyle name="Povezana ćelija" xfId="136"/>
    <cellStyle name="Followed Hyperlink" xfId="137"/>
    <cellStyle name="Provjera ćelije" xfId="138"/>
    <cellStyle name="Tekst objašnjenja" xfId="139"/>
    <cellStyle name="Tekst upozorenja" xfId="140"/>
    <cellStyle name="Title" xfId="141"/>
    <cellStyle name="Total" xfId="142"/>
    <cellStyle name="Total 2" xfId="143"/>
    <cellStyle name="Total 2 2" xfId="144"/>
    <cellStyle name="Total 2 3" xfId="145"/>
    <cellStyle name="Total 3" xfId="146"/>
    <cellStyle name="Total 4" xfId="147"/>
    <cellStyle name="Ukupni zbroj" xfId="148"/>
    <cellStyle name="Unos" xfId="149"/>
    <cellStyle name="Currency" xfId="150"/>
    <cellStyle name="Currency [0]" xfId="151"/>
    <cellStyle name="Warning Text" xfId="152"/>
    <cellStyle name="Comma" xfId="153"/>
    <cellStyle name="Comma [0]" xfId="154"/>
    <cellStyle name="Zarez 2" xfId="155"/>
    <cellStyle name="Zarez 2 2" xfId="156"/>
    <cellStyle name="Zarez 3" xfId="157"/>
    <cellStyle name="Zarez 3 2" xfId="158"/>
    <cellStyle name="Zarez 3 2 2" xfId="159"/>
    <cellStyle name="Zarez 3 2 3" xfId="1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PORE&#268;%20NOVO%20202207\Prora&#269;un\2021\Godi&#353;nji%20izvje&#353;taj%20o%20izvr&#353;enju%202021\Godi&#353;nji%20izvje&#353;taj%20o%20izvr&#353;enju%20prora&#269;una%20Grada%20Pore&#269;a-Parenzo%20za%202021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- funkcijska klas."/>
      <sheetName val="Rač.financiranja-ek.klas."/>
      <sheetName val="Rač.fin.-analitički-izvori"/>
      <sheetName val="Rač.financiranja-izvori"/>
      <sheetName val="Raspoloživa sredstva pret.god."/>
      <sheetName val="Rashodi-izdaci - organizacijska"/>
      <sheetName val="Posebni dio"/>
      <sheetName val="Plan razvojnih programa"/>
      <sheetName val="Zaduživanje"/>
      <sheetName val="Pričuva"/>
      <sheetName val="Jamstva"/>
      <sheetName val="Zaklj.odredbe"/>
    </sheetNames>
    <sheetDataSet>
      <sheetData sheetId="1">
        <row r="12">
          <cell r="A12" t="str">
            <v>6111</v>
          </cell>
          <cell r="B12" t="str">
            <v>Porez i prirez na dohodak od nesamostalnog rada                                                     </v>
          </cell>
          <cell r="C12">
            <v>25879795.56</v>
          </cell>
          <cell r="F12">
            <v>32404649.98</v>
          </cell>
          <cell r="G12">
            <v>125.21215596496003</v>
          </cell>
        </row>
        <row r="24">
          <cell r="A24" t="str">
            <v>6145</v>
          </cell>
          <cell r="B24" t="str">
            <v>Porezi na korištenje dobara ili izvođenje aktivnosti                                                </v>
          </cell>
          <cell r="C24">
            <v>9741.92</v>
          </cell>
          <cell r="F24">
            <v>19257.2</v>
          </cell>
          <cell r="G24">
            <v>197.67355921625307</v>
          </cell>
        </row>
        <row r="49">
          <cell r="A49" t="str">
            <v>6413</v>
          </cell>
          <cell r="B49" t="str">
            <v>Kamate na oročena sredstva i depozite po viđenju                                                    </v>
          </cell>
          <cell r="C49">
            <v>78666.26</v>
          </cell>
          <cell r="F49">
            <v>76304.14</v>
          </cell>
          <cell r="G49">
            <v>96.99728956225961</v>
          </cell>
        </row>
        <row r="60">
          <cell r="A60" t="str">
            <v>65</v>
          </cell>
          <cell r="B60" t="str">
            <v>Prihodi od upravnih i administrativnih pristojbi, pristojbi po posebnim propisima i naknada         </v>
          </cell>
          <cell r="C60">
            <v>46602976.66</v>
          </cell>
          <cell r="D60">
            <v>56481850</v>
          </cell>
          <cell r="E60">
            <v>56481850</v>
          </cell>
          <cell r="F60">
            <v>54096016.92</v>
          </cell>
          <cell r="G60">
            <v>116.07845849561662</v>
          </cell>
          <cell r="H60">
            <v>95.77592964819672</v>
          </cell>
        </row>
        <row r="69">
          <cell r="A69" t="str">
            <v>6526</v>
          </cell>
          <cell r="B69" t="str">
            <v>Ostali nespomenuti prihodi                                                                          </v>
          </cell>
          <cell r="C69">
            <v>8642446.51</v>
          </cell>
          <cell r="F69">
            <v>11858099.43</v>
          </cell>
          <cell r="G69">
            <v>137.20766933621437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16" sqref="A16:D16"/>
    </sheetView>
  </sheetViews>
  <sheetFormatPr defaultColWidth="9.140625" defaultRowHeight="12.75"/>
  <cols>
    <col min="1" max="1" width="60.7109375" style="11" customWidth="1"/>
    <col min="2" max="4" width="15.28125" style="11" customWidth="1"/>
    <col min="5" max="16384" width="9.140625" style="11" customWidth="1"/>
  </cols>
  <sheetData>
    <row r="1" ht="12.75" customHeight="1">
      <c r="A1" s="139"/>
    </row>
    <row r="2" ht="12.75" customHeight="1">
      <c r="A2" s="26"/>
    </row>
    <row r="3" ht="12.75" customHeight="1">
      <c r="A3" s="26"/>
    </row>
    <row r="4" ht="12.75" customHeight="1">
      <c r="A4" s="26"/>
    </row>
    <row r="5" ht="12.75" customHeight="1">
      <c r="A5" s="3" t="s">
        <v>20</v>
      </c>
    </row>
    <row r="6" ht="12.75" customHeight="1">
      <c r="A6" s="3" t="s">
        <v>21</v>
      </c>
    </row>
    <row r="7" s="140" customFormat="1" ht="12.75" customHeight="1">
      <c r="A7" s="145" t="s">
        <v>22</v>
      </c>
    </row>
    <row r="8" s="140" customFormat="1" ht="12.75" customHeight="1">
      <c r="A8" s="146" t="s">
        <v>19</v>
      </c>
    </row>
    <row r="9" spans="1:2" s="140" customFormat="1" ht="12.75" customHeight="1">
      <c r="A9" s="141" t="s">
        <v>23</v>
      </c>
      <c r="B9" s="140" t="s">
        <v>44</v>
      </c>
    </row>
    <row r="10" s="140" customFormat="1" ht="12.75" customHeight="1">
      <c r="A10" s="141" t="s">
        <v>1499</v>
      </c>
    </row>
    <row r="11" s="140" customFormat="1" ht="12.75" customHeight="1">
      <c r="A11" s="141" t="s">
        <v>1500</v>
      </c>
    </row>
    <row r="12" s="140" customFormat="1" ht="12.75" customHeight="1">
      <c r="A12" s="141" t="s">
        <v>1501</v>
      </c>
    </row>
    <row r="13" s="140" customFormat="1" ht="12.75" customHeight="1"/>
    <row r="14" spans="1:4" ht="50.25" customHeight="1">
      <c r="A14" s="392" t="s">
        <v>1502</v>
      </c>
      <c r="B14" s="392"/>
      <c r="C14" s="392"/>
      <c r="D14" s="392"/>
    </row>
    <row r="15" s="140" customFormat="1" ht="12.75" customHeight="1"/>
    <row r="16" spans="1:4" ht="25.5" customHeight="1">
      <c r="A16" s="393" t="s">
        <v>1466</v>
      </c>
      <c r="B16" s="393"/>
      <c r="C16" s="393"/>
      <c r="D16" s="393"/>
    </row>
    <row r="17" spans="1:4" ht="12.75" customHeight="1">
      <c r="A17" s="140"/>
      <c r="B17" s="147"/>
      <c r="C17" s="147"/>
      <c r="D17" s="140"/>
    </row>
    <row r="18" spans="1:4" ht="12.75" customHeight="1">
      <c r="A18" s="145" t="s">
        <v>1302</v>
      </c>
      <c r="B18" s="141"/>
      <c r="C18" s="141"/>
      <c r="D18" s="140"/>
    </row>
    <row r="19" spans="1:4" ht="12.75" customHeight="1">
      <c r="A19" s="391"/>
      <c r="B19" s="391"/>
      <c r="C19" s="391"/>
      <c r="D19" s="391"/>
    </row>
    <row r="20" spans="1:4" s="140" customFormat="1" ht="12.75" customHeight="1">
      <c r="A20" s="391" t="s">
        <v>1305</v>
      </c>
      <c r="B20" s="391"/>
      <c r="C20" s="391"/>
      <c r="D20" s="391"/>
    </row>
    <row r="21" s="140" customFormat="1" ht="12.75" customHeight="1"/>
    <row r="22" spans="1:4" s="140" customFormat="1" ht="12.75" customHeight="1">
      <c r="A22" s="394" t="s">
        <v>1467</v>
      </c>
      <c r="B22" s="394"/>
      <c r="C22" s="394"/>
      <c r="D22" s="394"/>
    </row>
    <row r="23" s="140" customFormat="1" ht="12.75" customHeight="1"/>
    <row r="24" s="140" customFormat="1" ht="12.75" customHeight="1"/>
    <row r="25" spans="1:4" ht="12.75" customHeight="1">
      <c r="A25" s="141" t="s">
        <v>28</v>
      </c>
      <c r="B25" s="140"/>
      <c r="C25" s="140"/>
      <c r="D25" s="140"/>
    </row>
    <row r="26" spans="1:4" ht="12.75" customHeight="1" thickBot="1">
      <c r="A26" s="141"/>
      <c r="B26" s="140"/>
      <c r="C26" s="140"/>
      <c r="D26" s="140"/>
    </row>
    <row r="27" spans="1:4" ht="25.5" customHeight="1" thickBot="1" thickTop="1">
      <c r="A27" s="166" t="s">
        <v>1303</v>
      </c>
      <c r="B27" s="149" t="s">
        <v>1471</v>
      </c>
      <c r="C27" s="150" t="s">
        <v>1468</v>
      </c>
      <c r="D27" s="151" t="s">
        <v>1469</v>
      </c>
    </row>
    <row r="28" spans="1:4" ht="12.75" customHeight="1">
      <c r="A28" s="164" t="s">
        <v>25</v>
      </c>
      <c r="B28" s="144">
        <f>Prihodi!C9</f>
        <v>75812205.69000001</v>
      </c>
      <c r="C28" s="144">
        <f>Prihodi!D9</f>
        <v>204518072</v>
      </c>
      <c r="D28" s="148">
        <f>Prihodi!E9</f>
        <v>102821605.64</v>
      </c>
    </row>
    <row r="29" spans="1:4" ht="12.75" customHeight="1">
      <c r="A29" s="165" t="s">
        <v>34</v>
      </c>
      <c r="B29" s="142">
        <f>Prihodi!C84</f>
        <v>11418223.79</v>
      </c>
      <c r="C29" s="142">
        <f>Prihodi!D84</f>
        <v>53758400</v>
      </c>
      <c r="D29" s="143">
        <f>Prihodi!E84</f>
        <v>33555052.21</v>
      </c>
    </row>
    <row r="30" spans="1:4" ht="25.5" customHeight="1">
      <c r="A30" s="167" t="s">
        <v>41</v>
      </c>
      <c r="B30" s="156">
        <f>SUM(B28:B29)</f>
        <v>87230429.48000002</v>
      </c>
      <c r="C30" s="156">
        <f>SUM(C28:C29)</f>
        <v>258276472</v>
      </c>
      <c r="D30" s="157">
        <f>SUM(D28:D29)</f>
        <v>136376657.85</v>
      </c>
    </row>
    <row r="31" spans="1:4" ht="12.75" customHeight="1">
      <c r="A31" s="168" t="s">
        <v>24</v>
      </c>
      <c r="B31" s="144">
        <f>Rashodi!C8</f>
        <v>66527307.39999998</v>
      </c>
      <c r="C31" s="144">
        <f>Rashodi!D8</f>
        <v>178924898</v>
      </c>
      <c r="D31" s="148">
        <f>Rashodi!E8</f>
        <v>75072237.44</v>
      </c>
    </row>
    <row r="32" spans="1:4" ht="12.75" customHeight="1">
      <c r="A32" s="165" t="s">
        <v>43</v>
      </c>
      <c r="B32" s="144">
        <f>Rashodi!C95</f>
        <v>19742879.869999997</v>
      </c>
      <c r="C32" s="144">
        <f>Rashodi!D95</f>
        <v>76669702</v>
      </c>
      <c r="D32" s="148">
        <f>Rashodi!E95</f>
        <v>11993134.05</v>
      </c>
    </row>
    <row r="33" spans="1:4" ht="25.5" customHeight="1" thickBot="1">
      <c r="A33" s="169" t="s">
        <v>42</v>
      </c>
      <c r="B33" s="158">
        <f>SUM(B31:B32)</f>
        <v>86270187.26999998</v>
      </c>
      <c r="C33" s="158">
        <f>SUM(C31:C32)</f>
        <v>255594600</v>
      </c>
      <c r="D33" s="159">
        <f>SUM(D31:D32)</f>
        <v>87065371.49</v>
      </c>
    </row>
    <row r="34" spans="1:4" ht="25.5" customHeight="1" thickBot="1">
      <c r="A34" s="170" t="s">
        <v>1304</v>
      </c>
      <c r="B34" s="154">
        <f>B30-B33</f>
        <v>960242.2100000381</v>
      </c>
      <c r="C34" s="154">
        <f>C30-C33</f>
        <v>2681872</v>
      </c>
      <c r="D34" s="155">
        <f>D30-D33</f>
        <v>49311286.36</v>
      </c>
    </row>
    <row r="35" spans="1:4" ht="12.75" customHeight="1" thickTop="1">
      <c r="A35" s="73"/>
      <c r="B35" s="74"/>
      <c r="C35" s="74"/>
      <c r="D35" s="74"/>
    </row>
    <row r="36" spans="1:4" ht="12.75" customHeight="1">
      <c r="A36" s="6" t="s">
        <v>1333</v>
      </c>
      <c r="B36" s="74"/>
      <c r="C36" s="74"/>
      <c r="D36" s="74"/>
    </row>
    <row r="37" spans="1:4" ht="12.75" customHeight="1" thickBot="1">
      <c r="A37" s="6"/>
      <c r="B37" s="74"/>
      <c r="C37" s="74"/>
      <c r="D37" s="74"/>
    </row>
    <row r="38" spans="1:4" ht="12.75" customHeight="1" thickTop="1">
      <c r="A38" s="171" t="s">
        <v>33</v>
      </c>
      <c r="B38" s="160">
        <f>'Rač.financiranja-ek.klas.'!C7</f>
        <v>1614528.06</v>
      </c>
      <c r="C38" s="160">
        <f>'Rač.financiranja-ek.klas.'!D7</f>
        <v>2000000</v>
      </c>
      <c r="D38" s="161">
        <f>'Rač.financiranja-ek.klas.'!E7</f>
        <v>0</v>
      </c>
    </row>
    <row r="39" spans="1:4" ht="12.75" customHeight="1">
      <c r="A39" s="172" t="s">
        <v>45</v>
      </c>
      <c r="B39" s="142">
        <f>'Rač.financiranja-ek.klas.'!C17</f>
        <v>2822555.5100000002</v>
      </c>
      <c r="C39" s="142">
        <f>'Rač.financiranja-ek.klas.'!D17</f>
        <v>10655000</v>
      </c>
      <c r="D39" s="143">
        <f>'Rač.financiranja-ek.klas.'!E17</f>
        <v>3444791.71</v>
      </c>
    </row>
    <row r="40" spans="1:4" ht="25.5" customHeight="1" thickBot="1">
      <c r="A40" s="174" t="s">
        <v>40</v>
      </c>
      <c r="B40" s="162">
        <f>B38-B39</f>
        <v>-1208027.4500000002</v>
      </c>
      <c r="C40" s="162">
        <f>C38-C39</f>
        <v>-8655000</v>
      </c>
      <c r="D40" s="163">
        <f>D38-D39</f>
        <v>-3444791.71</v>
      </c>
    </row>
    <row r="41" spans="1:4" ht="12.75" customHeight="1" thickTop="1">
      <c r="A41" s="73"/>
      <c r="B41" s="74"/>
      <c r="C41" s="74"/>
      <c r="D41" s="74"/>
    </row>
    <row r="42" spans="1:4" ht="12.75" customHeight="1">
      <c r="A42" s="3" t="s">
        <v>39</v>
      </c>
      <c r="B42" s="60"/>
      <c r="C42" s="60"/>
      <c r="D42" s="60"/>
    </row>
    <row r="43" spans="1:4" ht="12.75" customHeight="1" thickBot="1">
      <c r="A43" s="3"/>
      <c r="B43" s="60"/>
      <c r="C43" s="60"/>
      <c r="D43" s="60"/>
    </row>
    <row r="44" spans="1:4" ht="25.5" customHeight="1" thickBot="1" thickTop="1">
      <c r="A44" s="173" t="s">
        <v>1313</v>
      </c>
      <c r="B44" s="152">
        <f>'Raspoloživa sredstva pret.god.'!C7</f>
        <v>16554629.520000003</v>
      </c>
      <c r="C44" s="152">
        <f>'Raspoloživa sredstva pret.god.'!D7</f>
        <v>5973128</v>
      </c>
      <c r="D44" s="153">
        <f>'Raspoloživa sredstva pret.god.'!E7</f>
        <v>18865541.06</v>
      </c>
    </row>
    <row r="45" spans="2:4" ht="12.75" customHeight="1" thickBot="1" thickTop="1">
      <c r="B45" s="60"/>
      <c r="C45" s="60"/>
      <c r="D45" s="60"/>
    </row>
    <row r="46" spans="1:4" ht="25.5" customHeight="1" thickBot="1" thickTop="1">
      <c r="A46" s="309" t="s">
        <v>1312</v>
      </c>
      <c r="B46" s="152">
        <f>+B34+B40+B44</f>
        <v>16306844.280000042</v>
      </c>
      <c r="C46" s="152">
        <f>+C34+C40+C44</f>
        <v>0</v>
      </c>
      <c r="D46" s="153">
        <f>+D34+D40+D44</f>
        <v>64732035.70999999</v>
      </c>
    </row>
    <row r="47" ht="12.75" customHeight="1" thickTop="1"/>
    <row r="48" spans="1:3" ht="12.75">
      <c r="A48" s="390" t="s">
        <v>1307</v>
      </c>
      <c r="B48" s="390"/>
      <c r="C48" s="390"/>
    </row>
    <row r="49" spans="1:3" ht="13.5" thickBot="1">
      <c r="A49" s="175"/>
      <c r="B49" s="176"/>
      <c r="C49" s="177"/>
    </row>
    <row r="50" spans="1:4" ht="13.5" thickTop="1">
      <c r="A50" s="178" t="s">
        <v>41</v>
      </c>
      <c r="B50" s="182">
        <f>B30</f>
        <v>87230429.48000002</v>
      </c>
      <c r="C50" s="182">
        <f>C30</f>
        <v>258276472</v>
      </c>
      <c r="D50" s="186">
        <f>D30</f>
        <v>136376657.85</v>
      </c>
    </row>
    <row r="51" spans="1:4" ht="12.75">
      <c r="A51" s="179" t="s">
        <v>1311</v>
      </c>
      <c r="B51" s="183">
        <f>B44</f>
        <v>16554629.520000003</v>
      </c>
      <c r="C51" s="183">
        <f>C44</f>
        <v>5973128</v>
      </c>
      <c r="D51" s="187">
        <f>D44</f>
        <v>18865541.06</v>
      </c>
    </row>
    <row r="52" spans="1:4" ht="12.75">
      <c r="A52" s="179" t="s">
        <v>33</v>
      </c>
      <c r="B52" s="183">
        <f>B38</f>
        <v>1614528.06</v>
      </c>
      <c r="C52" s="183">
        <f>C38</f>
        <v>2000000</v>
      </c>
      <c r="D52" s="187">
        <f>D38</f>
        <v>0</v>
      </c>
    </row>
    <row r="53" spans="1:4" ht="12.75">
      <c r="A53" s="180" t="s">
        <v>1308</v>
      </c>
      <c r="B53" s="184">
        <f>SUM(B50:B52)</f>
        <v>105399587.06000003</v>
      </c>
      <c r="C53" s="184">
        <f>SUM(C50:C52)</f>
        <v>266249600</v>
      </c>
      <c r="D53" s="188">
        <f>SUM(D50:D52)</f>
        <v>155242198.91</v>
      </c>
    </row>
    <row r="54" spans="1:4" ht="12.75">
      <c r="A54" s="179" t="s">
        <v>42</v>
      </c>
      <c r="B54" s="183">
        <f>B33</f>
        <v>86270187.26999998</v>
      </c>
      <c r="C54" s="183">
        <f>C33</f>
        <v>255594600</v>
      </c>
      <c r="D54" s="187">
        <f>D33</f>
        <v>87065371.49</v>
      </c>
    </row>
    <row r="55" spans="1:4" ht="12.75">
      <c r="A55" s="179" t="s">
        <v>1309</v>
      </c>
      <c r="B55" s="183">
        <f>B39</f>
        <v>2822555.5100000002</v>
      </c>
      <c r="C55" s="183">
        <f>C39</f>
        <v>10655000</v>
      </c>
      <c r="D55" s="187">
        <f>D39</f>
        <v>3444791.71</v>
      </c>
    </row>
    <row r="56" spans="1:4" ht="13.5" thickBot="1">
      <c r="A56" s="181" t="s">
        <v>1310</v>
      </c>
      <c r="B56" s="185">
        <f>SUM(B54:B55)</f>
        <v>89092742.77999999</v>
      </c>
      <c r="C56" s="185">
        <f>SUM(C54:C55)</f>
        <v>266249600</v>
      </c>
      <c r="D56" s="189">
        <f>SUM(D54:D55)</f>
        <v>90510163.19999999</v>
      </c>
    </row>
    <row r="57" spans="1:4" ht="25.5" customHeight="1" thickBot="1" thickTop="1">
      <c r="A57" s="310" t="s">
        <v>1312</v>
      </c>
      <c r="B57" s="152">
        <f>B53-B56</f>
        <v>16306844.280000046</v>
      </c>
      <c r="C57" s="152">
        <f>C53-C56</f>
        <v>0</v>
      </c>
      <c r="D57" s="153">
        <f>D53-D56</f>
        <v>64732035.71000001</v>
      </c>
    </row>
    <row r="58" ht="13.5" thickTop="1"/>
    <row r="59" spans="1:4" ht="12.75">
      <c r="A59" s="388" t="s">
        <v>1306</v>
      </c>
      <c r="B59" s="388"/>
      <c r="C59" s="388"/>
      <c r="D59" s="388"/>
    </row>
    <row r="61" spans="1:4" ht="24.75" customHeight="1">
      <c r="A61" s="389" t="s">
        <v>1470</v>
      </c>
      <c r="B61" s="389"/>
      <c r="C61" s="389"/>
      <c r="D61" s="389"/>
    </row>
  </sheetData>
  <sheetProtection/>
  <mergeCells count="8">
    <mergeCell ref="A59:D59"/>
    <mergeCell ref="A61:D61"/>
    <mergeCell ref="A48:C48"/>
    <mergeCell ref="A19:D19"/>
    <mergeCell ref="A14:D14"/>
    <mergeCell ref="A16:D16"/>
    <mergeCell ref="A20:D20"/>
    <mergeCell ref="A22:D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7" r:id="rId3"/>
  <legacyDrawing r:id="rId2"/>
  <oleObjects>
    <oleObject progId="CorelDraw.Graphic.8" shapeId="12784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">
      <selection activeCell="B27" sqref="B27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5" width="15.28125" style="11" customWidth="1"/>
    <col min="6" max="7" width="7.28125" style="191" customWidth="1"/>
    <col min="8" max="16384" width="9.140625" style="11" customWidth="1"/>
  </cols>
  <sheetData>
    <row r="1" spans="1:5" ht="12.75" customHeight="1">
      <c r="A1" s="3" t="s">
        <v>38</v>
      </c>
      <c r="C1" s="60"/>
      <c r="D1" s="60"/>
      <c r="E1" s="60"/>
    </row>
    <row r="2" spans="1:5" ht="12.75" customHeight="1">
      <c r="A2" s="3"/>
      <c r="C2" s="60"/>
      <c r="D2" s="60"/>
      <c r="E2" s="60"/>
    </row>
    <row r="3" spans="1:5" ht="12.75" customHeight="1">
      <c r="A3" s="2" t="s">
        <v>550</v>
      </c>
      <c r="C3" s="60"/>
      <c r="D3" s="60"/>
      <c r="E3" s="60"/>
    </row>
    <row r="4" spans="1:5" ht="12.75" customHeight="1" thickBot="1">
      <c r="A4" s="2"/>
      <c r="C4" s="60"/>
      <c r="D4" s="60"/>
      <c r="E4" s="60"/>
    </row>
    <row r="5" spans="1:7" s="43" customFormat="1" ht="26.25" thickBot="1">
      <c r="A5" s="78" t="s">
        <v>1222</v>
      </c>
      <c r="B5" s="79" t="s">
        <v>456</v>
      </c>
      <c r="C5" s="331" t="s">
        <v>1471</v>
      </c>
      <c r="D5" s="331" t="s">
        <v>1468</v>
      </c>
      <c r="E5" s="331" t="s">
        <v>1469</v>
      </c>
      <c r="F5" s="82" t="s">
        <v>1478</v>
      </c>
      <c r="G5" s="88" t="s">
        <v>1479</v>
      </c>
    </row>
    <row r="6" spans="1:7" s="44" customFormat="1" ht="12.75">
      <c r="A6" s="83">
        <v>1</v>
      </c>
      <c r="B6" s="84">
        <v>2</v>
      </c>
      <c r="C6" s="85">
        <v>3</v>
      </c>
      <c r="D6" s="86">
        <v>4</v>
      </c>
      <c r="E6" s="85">
        <v>5</v>
      </c>
      <c r="F6" s="87">
        <v>7</v>
      </c>
      <c r="G6" s="89">
        <v>8</v>
      </c>
    </row>
    <row r="7" spans="1:7" ht="12.75" customHeight="1">
      <c r="A7" s="49" t="s">
        <v>640</v>
      </c>
      <c r="B7" s="49" t="s">
        <v>69</v>
      </c>
      <c r="C7" s="50">
        <f aca="true" t="shared" si="0" ref="C7:E8">C8</f>
        <v>16554629.520000003</v>
      </c>
      <c r="D7" s="50">
        <f t="shared" si="0"/>
        <v>5973128</v>
      </c>
      <c r="E7" s="50">
        <f t="shared" si="0"/>
        <v>18865541.06</v>
      </c>
      <c r="F7" s="378">
        <f>E7/C7*100</f>
        <v>113.95930689483649</v>
      </c>
      <c r="G7" s="378">
        <f>E7/D7*100</f>
        <v>315.8402274319251</v>
      </c>
    </row>
    <row r="8" spans="1:7" ht="12.75" customHeight="1">
      <c r="A8" s="15" t="s">
        <v>641</v>
      </c>
      <c r="B8" s="15" t="s">
        <v>642</v>
      </c>
      <c r="C8" s="14">
        <f t="shared" si="0"/>
        <v>16554629.520000003</v>
      </c>
      <c r="D8" s="14">
        <f t="shared" si="0"/>
        <v>5973128</v>
      </c>
      <c r="E8" s="14">
        <f t="shared" si="0"/>
        <v>18865541.06</v>
      </c>
      <c r="F8" s="379">
        <f>E8/C8*100</f>
        <v>113.95930689483649</v>
      </c>
      <c r="G8" s="379">
        <f>E8/D8*100</f>
        <v>315.8402274319251</v>
      </c>
    </row>
    <row r="9" spans="1:7" ht="12.75" customHeight="1">
      <c r="A9" s="15" t="s">
        <v>643</v>
      </c>
      <c r="B9" s="15" t="s">
        <v>644</v>
      </c>
      <c r="C9" s="14">
        <f>SUM(C10:C11)</f>
        <v>16554629.520000003</v>
      </c>
      <c r="D9" s="14">
        <v>5973128</v>
      </c>
      <c r="E9" s="14">
        <f>SUM(E10:E11)</f>
        <v>18865541.06</v>
      </c>
      <c r="F9" s="379">
        <f>E9/C9*100</f>
        <v>113.95930689483649</v>
      </c>
      <c r="G9" s="379">
        <f>E9/D9*100</f>
        <v>315.8402274319251</v>
      </c>
    </row>
    <row r="10" spans="1:7" ht="12.75" customHeight="1">
      <c r="A10" s="12" t="s">
        <v>645</v>
      </c>
      <c r="B10" s="27" t="s">
        <v>646</v>
      </c>
      <c r="C10" s="21">
        <v>52154288.74</v>
      </c>
      <c r="D10" s="12"/>
      <c r="E10" s="21">
        <v>31697089.52</v>
      </c>
      <c r="F10" s="380">
        <f>E10/C10*100</f>
        <v>60.7756145961775</v>
      </c>
      <c r="G10" s="380"/>
    </row>
    <row r="11" spans="1:7" ht="12.75" customHeight="1">
      <c r="A11" s="12" t="s">
        <v>1480</v>
      </c>
      <c r="B11" s="27" t="s">
        <v>1481</v>
      </c>
      <c r="C11" s="21">
        <v>-35599659.22</v>
      </c>
      <c r="D11" s="12"/>
      <c r="E11" s="21">
        <v>-12831548.46</v>
      </c>
      <c r="F11" s="380">
        <f>E11/C11*100</f>
        <v>36.04402047981178</v>
      </c>
      <c r="G11" s="380"/>
    </row>
    <row r="12" ht="12.75" customHeight="1">
      <c r="E12" s="60"/>
    </row>
    <row r="13" ht="12.75" customHeight="1">
      <c r="E13" s="60"/>
    </row>
    <row r="14" spans="1:7" s="140" customFormat="1" ht="12.75" customHeight="1">
      <c r="A14" s="2" t="s">
        <v>570</v>
      </c>
      <c r="E14" s="354"/>
      <c r="F14" s="352"/>
      <c r="G14" s="352"/>
    </row>
    <row r="15" spans="1:5" ht="12.75" customHeight="1" thickBot="1">
      <c r="A15" s="2"/>
      <c r="E15" s="60"/>
    </row>
    <row r="16" spans="1:7" s="43" customFormat="1" ht="26.25" thickBot="1">
      <c r="A16" s="78" t="s">
        <v>1296</v>
      </c>
      <c r="B16" s="79" t="s">
        <v>549</v>
      </c>
      <c r="C16" s="331" t="s">
        <v>1471</v>
      </c>
      <c r="D16" s="331" t="s">
        <v>1468</v>
      </c>
      <c r="E16" s="331" t="s">
        <v>1469</v>
      </c>
      <c r="F16" s="331" t="s">
        <v>1478</v>
      </c>
      <c r="G16" s="332" t="s">
        <v>1479</v>
      </c>
    </row>
    <row r="17" spans="1:7" s="44" customFormat="1" ht="12.75">
      <c r="A17" s="83">
        <v>1</v>
      </c>
      <c r="B17" s="84">
        <v>2</v>
      </c>
      <c r="C17" s="85">
        <v>3</v>
      </c>
      <c r="D17" s="86">
        <v>4</v>
      </c>
      <c r="E17" s="85">
        <v>5</v>
      </c>
      <c r="F17" s="87">
        <v>7</v>
      </c>
      <c r="G17" s="89">
        <v>8</v>
      </c>
    </row>
    <row r="18" spans="1:7" ht="12.75" customHeight="1">
      <c r="A18" s="90"/>
      <c r="B18" s="90" t="s">
        <v>1301</v>
      </c>
      <c r="C18" s="91">
        <f>C19+C22+C24+C34+C45+C48+C53</f>
        <v>16554629.52</v>
      </c>
      <c r="D18" s="91">
        <f>D19+D22+D24+D34+D45+D48+D53</f>
        <v>5973128</v>
      </c>
      <c r="E18" s="91">
        <f>E19+E22+E24+E34+E45+E48+E53</f>
        <v>18865541.06</v>
      </c>
      <c r="F18" s="92">
        <f>E18/C18*100</f>
        <v>113.95930689483652</v>
      </c>
      <c r="G18" s="92">
        <f>E18/D18*100</f>
        <v>315.8402274319251</v>
      </c>
    </row>
    <row r="19" spans="1:7" ht="12.75" customHeight="1">
      <c r="A19" s="223">
        <v>1</v>
      </c>
      <c r="B19" s="23" t="s">
        <v>552</v>
      </c>
      <c r="C19" s="22">
        <f>SUM(C20:C21)</f>
        <v>-801469.9</v>
      </c>
      <c r="D19" s="22">
        <f>SUM(D20:D21)</f>
        <v>18000</v>
      </c>
      <c r="E19" s="22">
        <f>SUM(E20:E21)</f>
        <v>4631324.99</v>
      </c>
      <c r="F19" s="93">
        <f aca="true" t="shared" si="1" ref="F19:F54">E19/C19*100</f>
        <v>-577.8538894598537</v>
      </c>
      <c r="G19" s="93">
        <f>E19/D19*100</f>
        <v>25729.583277777776</v>
      </c>
    </row>
    <row r="20" spans="1:7" ht="12.75" customHeight="1">
      <c r="A20" s="224" t="s">
        <v>553</v>
      </c>
      <c r="B20" s="17" t="s">
        <v>105</v>
      </c>
      <c r="C20" s="18">
        <v>-861469.9</v>
      </c>
      <c r="D20" s="21">
        <v>0</v>
      </c>
      <c r="E20" s="21">
        <v>4613324.99</v>
      </c>
      <c r="F20" s="77">
        <f t="shared" si="1"/>
        <v>-535.5178387544358</v>
      </c>
      <c r="G20" s="77" t="s">
        <v>1208</v>
      </c>
    </row>
    <row r="21" spans="1:7" ht="12.75" customHeight="1">
      <c r="A21" s="224" t="s">
        <v>572</v>
      </c>
      <c r="B21" s="17" t="s">
        <v>573</v>
      </c>
      <c r="C21" s="18">
        <v>60000</v>
      </c>
      <c r="D21" s="18">
        <v>18000</v>
      </c>
      <c r="E21" s="54">
        <v>18000</v>
      </c>
      <c r="F21" s="58">
        <f t="shared" si="1"/>
        <v>30</v>
      </c>
      <c r="G21" s="58">
        <f>E21/D21*100</f>
        <v>100</v>
      </c>
    </row>
    <row r="22" spans="1:7" ht="12.75" customHeight="1">
      <c r="A22" s="223">
        <v>3</v>
      </c>
      <c r="B22" s="23" t="s">
        <v>574</v>
      </c>
      <c r="C22" s="22">
        <f>C23</f>
        <v>-5099.78</v>
      </c>
      <c r="D22" s="22">
        <f>D23</f>
        <v>0</v>
      </c>
      <c r="E22" s="22">
        <f>E23</f>
        <v>35429.01</v>
      </c>
      <c r="F22" s="93">
        <f t="shared" si="1"/>
        <v>-694.7164387483382</v>
      </c>
      <c r="G22" s="93" t="s">
        <v>1208</v>
      </c>
    </row>
    <row r="23" spans="1:7" ht="12.75" customHeight="1">
      <c r="A23" s="224" t="s">
        <v>575</v>
      </c>
      <c r="B23" s="17" t="s">
        <v>576</v>
      </c>
      <c r="C23" s="21">
        <v>-5099.78</v>
      </c>
      <c r="D23" s="21">
        <v>0</v>
      </c>
      <c r="E23" s="54">
        <v>35429.01</v>
      </c>
      <c r="F23" s="58">
        <f t="shared" si="1"/>
        <v>-694.7164387483382</v>
      </c>
      <c r="G23" s="58" t="s">
        <v>1208</v>
      </c>
    </row>
    <row r="24" spans="1:7" ht="12.75" customHeight="1">
      <c r="A24" s="223">
        <v>4</v>
      </c>
      <c r="B24" s="23" t="s">
        <v>577</v>
      </c>
      <c r="C24" s="22">
        <f>SUM(C25:C33)</f>
        <v>7528177.2299999995</v>
      </c>
      <c r="D24" s="22">
        <f>SUM(D25:D33)</f>
        <v>4674369</v>
      </c>
      <c r="E24" s="22">
        <f>SUM(E25:E33)</f>
        <v>10001201.54</v>
      </c>
      <c r="F24" s="93">
        <f t="shared" si="1"/>
        <v>132.85024029648142</v>
      </c>
      <c r="G24" s="93">
        <f>E24/D24*100</f>
        <v>213.95832335872495</v>
      </c>
    </row>
    <row r="25" spans="1:7" ht="12.75" customHeight="1">
      <c r="A25" s="224" t="s">
        <v>559</v>
      </c>
      <c r="B25" s="17" t="s">
        <v>1482</v>
      </c>
      <c r="C25" s="18">
        <v>124200.05</v>
      </c>
      <c r="D25" s="21">
        <v>0</v>
      </c>
      <c r="E25" s="54">
        <v>332530.39</v>
      </c>
      <c r="F25" s="58">
        <f t="shared" si="1"/>
        <v>267.7377263535723</v>
      </c>
      <c r="G25" s="58" t="s">
        <v>1208</v>
      </c>
    </row>
    <row r="26" spans="1:7" ht="12.75" customHeight="1">
      <c r="A26" s="224" t="s">
        <v>578</v>
      </c>
      <c r="B26" s="17" t="s">
        <v>1483</v>
      </c>
      <c r="C26" s="18">
        <v>77136.95</v>
      </c>
      <c r="D26" s="21">
        <v>0</v>
      </c>
      <c r="E26" s="54">
        <v>52385.31</v>
      </c>
      <c r="F26" s="58">
        <f t="shared" si="1"/>
        <v>67.91208363825638</v>
      </c>
      <c r="G26" s="58" t="s">
        <v>1208</v>
      </c>
    </row>
    <row r="27" spans="1:7" ht="12.75" customHeight="1">
      <c r="A27" s="224" t="s">
        <v>561</v>
      </c>
      <c r="B27" s="17" t="s">
        <v>562</v>
      </c>
      <c r="C27" s="18">
        <v>2263173.36</v>
      </c>
      <c r="D27" s="21">
        <v>0</v>
      </c>
      <c r="E27" s="54">
        <v>4011309.06</v>
      </c>
      <c r="F27" s="58">
        <f t="shared" si="1"/>
        <v>177.24267751189862</v>
      </c>
      <c r="G27" s="58" t="s">
        <v>1208</v>
      </c>
    </row>
    <row r="28" spans="1:7" ht="12.75" customHeight="1">
      <c r="A28" s="224" t="s">
        <v>580</v>
      </c>
      <c r="B28" s="17" t="s">
        <v>106</v>
      </c>
      <c r="C28" s="18">
        <v>2023641.18</v>
      </c>
      <c r="D28" s="21">
        <v>0</v>
      </c>
      <c r="E28" s="54">
        <v>1091642.11</v>
      </c>
      <c r="F28" s="58">
        <f t="shared" si="1"/>
        <v>53.94445027057614</v>
      </c>
      <c r="G28" s="58" t="s">
        <v>1208</v>
      </c>
    </row>
    <row r="29" spans="1:7" ht="12.75" customHeight="1">
      <c r="A29" s="224" t="s">
        <v>563</v>
      </c>
      <c r="B29" s="17" t="s">
        <v>564</v>
      </c>
      <c r="C29" s="18">
        <v>2383376.09</v>
      </c>
      <c r="D29" s="18">
        <v>4624369</v>
      </c>
      <c r="E29" s="54">
        <v>3243211.62</v>
      </c>
      <c r="F29" s="58">
        <f t="shared" si="1"/>
        <v>136.07636803975828</v>
      </c>
      <c r="G29" s="58">
        <f>E29/D29*100</f>
        <v>70.13306291085335</v>
      </c>
    </row>
    <row r="30" spans="1:7" ht="12.75" customHeight="1">
      <c r="A30" s="224" t="s">
        <v>565</v>
      </c>
      <c r="B30" s="17" t="s">
        <v>581</v>
      </c>
      <c r="C30" s="18">
        <v>528020.31</v>
      </c>
      <c r="D30" s="21">
        <v>0</v>
      </c>
      <c r="E30" s="54">
        <v>1355550.17</v>
      </c>
      <c r="F30" s="58">
        <f t="shared" si="1"/>
        <v>256.72311165454977</v>
      </c>
      <c r="G30" s="58" t="s">
        <v>1208</v>
      </c>
    </row>
    <row r="31" spans="1:7" ht="12.75" customHeight="1">
      <c r="A31" s="224" t="s">
        <v>565</v>
      </c>
      <c r="B31" s="17" t="s">
        <v>582</v>
      </c>
      <c r="C31" s="18">
        <v>78406.01</v>
      </c>
      <c r="D31" s="21">
        <v>0</v>
      </c>
      <c r="E31" s="54">
        <v>-19800.65</v>
      </c>
      <c r="F31" s="58">
        <f t="shared" si="1"/>
        <v>-25.25399519756203</v>
      </c>
      <c r="G31" s="58" t="s">
        <v>1208</v>
      </c>
    </row>
    <row r="32" spans="1:7" ht="12.75" customHeight="1">
      <c r="A32" s="224" t="s">
        <v>586</v>
      </c>
      <c r="B32" s="17" t="s">
        <v>587</v>
      </c>
      <c r="C32" s="18">
        <v>54348.33</v>
      </c>
      <c r="D32" s="18">
        <v>50000</v>
      </c>
      <c r="E32" s="54">
        <v>-23058.21</v>
      </c>
      <c r="F32" s="58">
        <f t="shared" si="1"/>
        <v>-42.42671301951688</v>
      </c>
      <c r="G32" s="58">
        <f>E32/D32*100</f>
        <v>-46.11642</v>
      </c>
    </row>
    <row r="33" spans="1:7" ht="12.75" customHeight="1">
      <c r="A33" s="224" t="s">
        <v>588</v>
      </c>
      <c r="B33" s="17" t="s">
        <v>1484</v>
      </c>
      <c r="C33" s="18">
        <v>-4125.05</v>
      </c>
      <c r="D33" s="21">
        <v>0</v>
      </c>
      <c r="E33" s="54">
        <v>-42568.26</v>
      </c>
      <c r="F33" s="58">
        <f t="shared" si="1"/>
        <v>1031.9453097538212</v>
      </c>
      <c r="G33" s="58" t="s">
        <v>1208</v>
      </c>
    </row>
    <row r="34" spans="1:7" ht="12.75" customHeight="1">
      <c r="A34" s="223">
        <v>5</v>
      </c>
      <c r="B34" s="23" t="s">
        <v>566</v>
      </c>
      <c r="C34" s="22">
        <f>SUM(C35:C44)</f>
        <v>112981.25000000012</v>
      </c>
      <c r="D34" s="22">
        <f>SUM(D35:D44)</f>
        <v>7000</v>
      </c>
      <c r="E34" s="22">
        <f>SUM(E35:E44)</f>
        <v>1342009.0199999998</v>
      </c>
      <c r="F34" s="93">
        <f t="shared" si="1"/>
        <v>1187.8156950821472</v>
      </c>
      <c r="G34" s="93">
        <f>E34/D34*100</f>
        <v>19171.55742857143</v>
      </c>
    </row>
    <row r="35" spans="1:7" ht="12.75" customHeight="1">
      <c r="A35" s="224" t="s">
        <v>590</v>
      </c>
      <c r="B35" s="17" t="s">
        <v>591</v>
      </c>
      <c r="C35" s="18">
        <f>-21481.23</f>
        <v>-21481.23</v>
      </c>
      <c r="D35" s="21">
        <v>0</v>
      </c>
      <c r="E35" s="54">
        <v>0</v>
      </c>
      <c r="F35" s="58">
        <f t="shared" si="1"/>
        <v>0</v>
      </c>
      <c r="G35" s="58" t="s">
        <v>1208</v>
      </c>
    </row>
    <row r="36" spans="1:7" ht="12.75" customHeight="1">
      <c r="A36" s="225" t="s">
        <v>592</v>
      </c>
      <c r="B36" s="17" t="s">
        <v>593</v>
      </c>
      <c r="C36" s="18">
        <v>200000</v>
      </c>
      <c r="D36" s="21">
        <v>0</v>
      </c>
      <c r="E36" s="54">
        <v>0</v>
      </c>
      <c r="F36" s="58">
        <f t="shared" si="1"/>
        <v>0</v>
      </c>
      <c r="G36" s="58" t="s">
        <v>1208</v>
      </c>
    </row>
    <row r="37" spans="1:7" ht="12.75" customHeight="1">
      <c r="A37" s="225" t="s">
        <v>592</v>
      </c>
      <c r="B37" s="17" t="s">
        <v>594</v>
      </c>
      <c r="C37" s="18">
        <v>1000</v>
      </c>
      <c r="D37" s="21">
        <v>0</v>
      </c>
      <c r="E37" s="54">
        <v>64611.05</v>
      </c>
      <c r="F37" s="58">
        <f t="shared" si="1"/>
        <v>6461.1050000000005</v>
      </c>
      <c r="G37" s="58" t="s">
        <v>1208</v>
      </c>
    </row>
    <row r="38" spans="1:7" ht="12.75" customHeight="1">
      <c r="A38" s="225" t="s">
        <v>592</v>
      </c>
      <c r="B38" s="17" t="s">
        <v>662</v>
      </c>
      <c r="C38" s="18">
        <v>-520282.62</v>
      </c>
      <c r="D38" s="21">
        <v>0</v>
      </c>
      <c r="E38" s="54">
        <v>-269192.21</v>
      </c>
      <c r="F38" s="58">
        <f t="shared" si="1"/>
        <v>51.7396122130699</v>
      </c>
      <c r="G38" s="58" t="s">
        <v>1208</v>
      </c>
    </row>
    <row r="39" spans="1:7" ht="12.75" customHeight="1">
      <c r="A39" s="224" t="s">
        <v>595</v>
      </c>
      <c r="B39" s="17" t="s">
        <v>597</v>
      </c>
      <c r="C39" s="18">
        <v>24036.79</v>
      </c>
      <c r="D39" s="18">
        <v>7000</v>
      </c>
      <c r="E39" s="54">
        <v>17444.81</v>
      </c>
      <c r="F39" s="58">
        <f t="shared" si="1"/>
        <v>72.57545620692281</v>
      </c>
      <c r="G39" s="58">
        <f>E39/D39*100</f>
        <v>249.21157142857146</v>
      </c>
    </row>
    <row r="40" spans="1:7" ht="12.75" customHeight="1">
      <c r="A40" s="225" t="s">
        <v>567</v>
      </c>
      <c r="B40" s="17" t="s">
        <v>598</v>
      </c>
      <c r="C40" s="18">
        <v>2240992.58</v>
      </c>
      <c r="D40" s="25">
        <v>0</v>
      </c>
      <c r="E40" s="377">
        <v>2238192.58</v>
      </c>
      <c r="F40" s="381">
        <f t="shared" si="1"/>
        <v>99.87505536497582</v>
      </c>
      <c r="G40" s="381" t="s">
        <v>1208</v>
      </c>
    </row>
    <row r="41" spans="1:7" ht="12.75" customHeight="1">
      <c r="A41" s="225" t="s">
        <v>567</v>
      </c>
      <c r="B41" s="17" t="s">
        <v>599</v>
      </c>
      <c r="C41" s="18">
        <v>-115838.44</v>
      </c>
      <c r="D41" s="21">
        <v>0</v>
      </c>
      <c r="E41" s="54">
        <v>-160649.84</v>
      </c>
      <c r="F41" s="58">
        <f t="shared" si="1"/>
        <v>138.68439526637272</v>
      </c>
      <c r="G41" s="58" t="s">
        <v>1208</v>
      </c>
    </row>
    <row r="42" spans="1:7" ht="12.75" customHeight="1">
      <c r="A42" s="224" t="s">
        <v>600</v>
      </c>
      <c r="B42" s="17" t="s">
        <v>601</v>
      </c>
      <c r="C42" s="18">
        <v>-1566681.92</v>
      </c>
      <c r="D42" s="21">
        <v>0</v>
      </c>
      <c r="E42" s="54">
        <v>-1449922.85</v>
      </c>
      <c r="F42" s="58">
        <f t="shared" si="1"/>
        <v>92.54736596436884</v>
      </c>
      <c r="G42" s="58" t="s">
        <v>1208</v>
      </c>
    </row>
    <row r="43" spans="1:7" ht="12.75" customHeight="1">
      <c r="A43" s="224" t="s">
        <v>600</v>
      </c>
      <c r="B43" s="17" t="s">
        <v>602</v>
      </c>
      <c r="C43" s="18">
        <v>31603.29</v>
      </c>
      <c r="D43" s="21">
        <v>0</v>
      </c>
      <c r="E43" s="54">
        <v>43708.62</v>
      </c>
      <c r="F43" s="58">
        <f t="shared" si="1"/>
        <v>138.30401834745686</v>
      </c>
      <c r="G43" s="58" t="s">
        <v>1208</v>
      </c>
    </row>
    <row r="44" spans="1:7" ht="12.75" customHeight="1">
      <c r="A44" s="224" t="s">
        <v>606</v>
      </c>
      <c r="B44" s="17" t="s">
        <v>1485</v>
      </c>
      <c r="C44" s="18">
        <v>-160367.2</v>
      </c>
      <c r="D44" s="21">
        <v>0</v>
      </c>
      <c r="E44" s="54">
        <v>857816.86</v>
      </c>
      <c r="F44" s="58">
        <f t="shared" si="1"/>
        <v>-534.9079238148449</v>
      </c>
      <c r="G44" s="58" t="s">
        <v>1208</v>
      </c>
    </row>
    <row r="45" spans="1:7" ht="12.75" customHeight="1">
      <c r="A45" s="223">
        <v>6</v>
      </c>
      <c r="B45" s="23" t="s">
        <v>610</v>
      </c>
      <c r="C45" s="22">
        <f>SUM(C46:C47)</f>
        <v>1543.42</v>
      </c>
      <c r="D45" s="22">
        <f>SUM(D46:D47)</f>
        <v>3685</v>
      </c>
      <c r="E45" s="22">
        <f>SUM(E46:E47)</f>
        <v>16724.82</v>
      </c>
      <c r="F45" s="93">
        <f t="shared" si="1"/>
        <v>1083.6207901932073</v>
      </c>
      <c r="G45" s="93">
        <f>E45/D45*100</f>
        <v>453.86214382632295</v>
      </c>
    </row>
    <row r="46" spans="1:7" ht="12.75" customHeight="1">
      <c r="A46" s="224" t="s">
        <v>611</v>
      </c>
      <c r="B46" s="17" t="s">
        <v>612</v>
      </c>
      <c r="C46" s="21">
        <v>1543.42</v>
      </c>
      <c r="D46" s="18">
        <v>3685</v>
      </c>
      <c r="E46" s="54">
        <v>16724.82</v>
      </c>
      <c r="F46" s="58">
        <f t="shared" si="1"/>
        <v>1083.6207901932073</v>
      </c>
      <c r="G46" s="58">
        <f>E46/D46*100</f>
        <v>453.86214382632295</v>
      </c>
    </row>
    <row r="47" spans="1:7" ht="12.75" customHeight="1">
      <c r="A47" s="224" t="s">
        <v>613</v>
      </c>
      <c r="B47" s="17" t="s">
        <v>614</v>
      </c>
      <c r="C47" s="18">
        <v>0</v>
      </c>
      <c r="D47" s="25">
        <v>0</v>
      </c>
      <c r="E47" s="377">
        <v>0</v>
      </c>
      <c r="F47" s="381" t="s">
        <v>1208</v>
      </c>
      <c r="G47" s="381" t="s">
        <v>1208</v>
      </c>
    </row>
    <row r="48" spans="1:7" ht="12.75" customHeight="1">
      <c r="A48" s="223">
        <v>7</v>
      </c>
      <c r="B48" s="23" t="s">
        <v>568</v>
      </c>
      <c r="C48" s="22">
        <f>SUM(C49:C52)</f>
        <v>3220542.5599999996</v>
      </c>
      <c r="D48" s="22">
        <f>SUM(D49:D52)</f>
        <v>25074</v>
      </c>
      <c r="E48" s="22">
        <f>SUM(E49:E52)</f>
        <v>2186456.06</v>
      </c>
      <c r="F48" s="93">
        <f t="shared" si="1"/>
        <v>67.89092270216732</v>
      </c>
      <c r="G48" s="93">
        <f>E48/D48*100</f>
        <v>8720.013001515514</v>
      </c>
    </row>
    <row r="49" spans="1:7" ht="12.75" customHeight="1">
      <c r="A49" s="224" t="s">
        <v>569</v>
      </c>
      <c r="B49" s="17" t="s">
        <v>615</v>
      </c>
      <c r="C49" s="18">
        <f>5594526.74+108812.06</f>
        <v>5703338.8</v>
      </c>
      <c r="D49" s="21">
        <v>0</v>
      </c>
      <c r="E49" s="54">
        <v>2178783.2</v>
      </c>
      <c r="F49" s="58">
        <f t="shared" si="1"/>
        <v>38.201889742198034</v>
      </c>
      <c r="G49" s="58" t="s">
        <v>1208</v>
      </c>
    </row>
    <row r="50" spans="1:7" ht="12.75" customHeight="1">
      <c r="A50" s="224" t="s">
        <v>569</v>
      </c>
      <c r="B50" s="17" t="s">
        <v>1486</v>
      </c>
      <c r="C50" s="18">
        <v>-2510752.7</v>
      </c>
      <c r="D50" s="21">
        <v>0</v>
      </c>
      <c r="E50" s="54">
        <v>0</v>
      </c>
      <c r="F50" s="58">
        <f t="shared" si="1"/>
        <v>0</v>
      </c>
      <c r="G50" s="58" t="s">
        <v>1208</v>
      </c>
    </row>
    <row r="51" spans="1:7" ht="12.75" customHeight="1">
      <c r="A51" s="224" t="s">
        <v>616</v>
      </c>
      <c r="B51" s="17" t="s">
        <v>1487</v>
      </c>
      <c r="C51" s="18">
        <v>2882.57</v>
      </c>
      <c r="D51" s="21">
        <v>0</v>
      </c>
      <c r="E51" s="54">
        <v>7672.86</v>
      </c>
      <c r="F51" s="58">
        <f t="shared" si="1"/>
        <v>266.1812202305581</v>
      </c>
      <c r="G51" s="58" t="s">
        <v>1208</v>
      </c>
    </row>
    <row r="52" spans="1:7" ht="12.75" customHeight="1">
      <c r="A52" s="224" t="s">
        <v>618</v>
      </c>
      <c r="B52" s="17" t="s">
        <v>619</v>
      </c>
      <c r="C52" s="18">
        <v>25073.89</v>
      </c>
      <c r="D52" s="18">
        <v>25074</v>
      </c>
      <c r="E52" s="54">
        <v>0</v>
      </c>
      <c r="F52" s="58">
        <f t="shared" si="1"/>
        <v>0</v>
      </c>
      <c r="G52" s="58">
        <f>E52/D52*100</f>
        <v>0</v>
      </c>
    </row>
    <row r="53" spans="1:7" ht="12.75" customHeight="1">
      <c r="A53" s="226" t="s">
        <v>430</v>
      </c>
      <c r="B53" s="23" t="s">
        <v>555</v>
      </c>
      <c r="C53" s="22">
        <f>C54</f>
        <v>6497954.74</v>
      </c>
      <c r="D53" s="22">
        <f>D54</f>
        <v>1245000</v>
      </c>
      <c r="E53" s="22">
        <f>E54</f>
        <v>652395.62</v>
      </c>
      <c r="F53" s="93">
        <f t="shared" si="1"/>
        <v>10.040014837037784</v>
      </c>
      <c r="G53" s="93">
        <f>E53/D53*100</f>
        <v>52.40125461847389</v>
      </c>
    </row>
    <row r="54" spans="1:7" ht="12.75" customHeight="1">
      <c r="A54" s="224" t="s">
        <v>556</v>
      </c>
      <c r="B54" s="17" t="s">
        <v>68</v>
      </c>
      <c r="C54" s="21">
        <v>6497954.74</v>
      </c>
      <c r="D54" s="18">
        <v>1245000</v>
      </c>
      <c r="E54" s="54">
        <v>652395.62</v>
      </c>
      <c r="F54" s="58">
        <f t="shared" si="1"/>
        <v>10.040014837037784</v>
      </c>
      <c r="G54" s="58">
        <f>E54/D54*100</f>
        <v>52.40125461847389</v>
      </c>
    </row>
    <row r="55" ht="12.75" customHeight="1"/>
    <row r="56" ht="12.75" customHeight="1">
      <c r="E56" s="60"/>
    </row>
    <row r="57" ht="12.75" customHeight="1">
      <c r="E57" s="60"/>
    </row>
    <row r="58" ht="12.75" customHeight="1">
      <c r="E58" s="60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D78"/>
  <sheetViews>
    <sheetView zoomScalePageLayoutView="0" workbookViewId="0" topLeftCell="A1">
      <selection activeCell="A4" sqref="A4:F4"/>
    </sheetView>
  </sheetViews>
  <sheetFormatPr defaultColWidth="8.8515625" defaultRowHeight="12.75" customHeight="1"/>
  <cols>
    <col min="1" max="1" width="18.7109375" style="11" customWidth="1"/>
    <col min="2" max="2" width="6.7109375" style="11" customWidth="1"/>
    <col min="3" max="3" width="65.7109375" style="11" customWidth="1"/>
    <col min="4" max="5" width="15.7109375" style="60" customWidth="1"/>
    <col min="6" max="6" width="7.28125" style="60" customWidth="1"/>
    <col min="7" max="16384" width="8.8515625" style="11" customWidth="1"/>
  </cols>
  <sheetData>
    <row r="1" spans="1:6" ht="12.75" customHeight="1">
      <c r="A1" s="141" t="s">
        <v>1290</v>
      </c>
      <c r="B1" s="140"/>
      <c r="C1" s="140"/>
      <c r="D1" s="354"/>
      <c r="E1" s="354"/>
      <c r="F1" s="354"/>
    </row>
    <row r="2" spans="1:6" ht="12.75" customHeight="1">
      <c r="A2" s="400" t="s">
        <v>1316</v>
      </c>
      <c r="B2" s="400"/>
      <c r="C2" s="400"/>
      <c r="D2" s="400"/>
      <c r="E2" s="400"/>
      <c r="F2" s="400"/>
    </row>
    <row r="3" spans="1:6" ht="12.75" customHeight="1">
      <c r="A3" s="1"/>
      <c r="B3" s="1"/>
      <c r="C3" s="2"/>
      <c r="D3" s="106"/>
      <c r="E3" s="106"/>
      <c r="F3" s="106"/>
    </row>
    <row r="4" spans="1:134" ht="26.25" customHeight="1">
      <c r="A4" s="395" t="s">
        <v>1472</v>
      </c>
      <c r="B4" s="395"/>
      <c r="C4" s="395"/>
      <c r="D4" s="395"/>
      <c r="E4" s="395"/>
      <c r="F4" s="395"/>
      <c r="ED4" s="104"/>
    </row>
    <row r="5" spans="1:134" ht="12.75" customHeight="1">
      <c r="A5" s="140"/>
      <c r="B5" s="140"/>
      <c r="C5" s="1"/>
      <c r="D5" s="34"/>
      <c r="E5" s="34"/>
      <c r="F5" s="34"/>
      <c r="ED5" s="104"/>
    </row>
    <row r="6" spans="1:2" ht="12.75" customHeight="1">
      <c r="A6" s="2" t="s">
        <v>622</v>
      </c>
      <c r="B6" s="2"/>
    </row>
    <row r="7" spans="1:2" ht="12.75" customHeight="1" thickBot="1">
      <c r="A7" s="2"/>
      <c r="B7" s="2"/>
    </row>
    <row r="8" spans="1:6" ht="26.25" customHeight="1" thickBot="1">
      <c r="A8" s="396" t="s">
        <v>1291</v>
      </c>
      <c r="B8" s="397"/>
      <c r="C8" s="81" t="s">
        <v>18</v>
      </c>
      <c r="D8" s="81" t="s">
        <v>1464</v>
      </c>
      <c r="E8" s="331" t="s">
        <v>1473</v>
      </c>
      <c r="F8" s="113" t="s">
        <v>1317</v>
      </c>
    </row>
    <row r="9" spans="1:6" ht="12.75">
      <c r="A9" s="398">
        <v>1</v>
      </c>
      <c r="B9" s="399"/>
      <c r="C9" s="86">
        <v>2</v>
      </c>
      <c r="D9" s="86">
        <v>3</v>
      </c>
      <c r="E9" s="85">
        <v>4</v>
      </c>
      <c r="F9" s="114">
        <v>5</v>
      </c>
    </row>
    <row r="10" spans="1:6" ht="12.75" customHeight="1">
      <c r="A10" s="111" t="s">
        <v>1294</v>
      </c>
      <c r="B10" s="112"/>
      <c r="C10" s="105"/>
      <c r="D10" s="107">
        <f>D11+D20+D22+D40+D42+D44+D46</f>
        <v>266249600</v>
      </c>
      <c r="E10" s="107">
        <f>E11+E20+E22+E40+E42+E44+E46</f>
        <v>90510163.2</v>
      </c>
      <c r="F10" s="315">
        <f>E10/D10*100</f>
        <v>33.99447856447484</v>
      </c>
    </row>
    <row r="11" spans="1:6" ht="12.75" customHeight="1">
      <c r="A11" s="95" t="s">
        <v>1056</v>
      </c>
      <c r="B11" s="95" t="s">
        <v>1057</v>
      </c>
      <c r="C11" s="96" t="s">
        <v>1463</v>
      </c>
      <c r="D11" s="108">
        <f>D12+D13+D18</f>
        <v>21732800</v>
      </c>
      <c r="E11" s="108">
        <f>E12+E13+E18</f>
        <v>7601080.92</v>
      </c>
      <c r="F11" s="316">
        <f aca="true" t="shared" si="0" ref="F11:F47">E11/D11*100</f>
        <v>34.97515699771773</v>
      </c>
    </row>
    <row r="12" spans="1:6" ht="12.75" customHeight="1">
      <c r="A12" s="97" t="s">
        <v>1058</v>
      </c>
      <c r="B12" s="97" t="s">
        <v>1059</v>
      </c>
      <c r="C12" s="98" t="s">
        <v>1463</v>
      </c>
      <c r="D12" s="109">
        <v>14461700</v>
      </c>
      <c r="E12" s="109">
        <v>4779329.96</v>
      </c>
      <c r="F12" s="317">
        <f t="shared" si="0"/>
        <v>33.048189078739014</v>
      </c>
    </row>
    <row r="13" spans="1:6" ht="12.75" customHeight="1">
      <c r="A13" s="97" t="s">
        <v>1058</v>
      </c>
      <c r="B13" s="97" t="s">
        <v>1060</v>
      </c>
      <c r="C13" s="98" t="s">
        <v>1061</v>
      </c>
      <c r="D13" s="109">
        <f>SUM(D14:D17)</f>
        <v>110600</v>
      </c>
      <c r="E13" s="109">
        <f>SUM(E14:E17)</f>
        <v>17370.42</v>
      </c>
      <c r="F13" s="317">
        <f t="shared" si="0"/>
        <v>15.705623869801084</v>
      </c>
    </row>
    <row r="14" spans="1:6" ht="12.75" customHeight="1">
      <c r="A14" s="99" t="s">
        <v>1062</v>
      </c>
      <c r="B14" s="99" t="s">
        <v>1063</v>
      </c>
      <c r="C14" s="100" t="s">
        <v>1064</v>
      </c>
      <c r="D14" s="25">
        <v>27650</v>
      </c>
      <c r="E14" s="25">
        <v>3547.78</v>
      </c>
      <c r="F14" s="318">
        <f t="shared" si="0"/>
        <v>12.83103074141049</v>
      </c>
    </row>
    <row r="15" spans="1:6" ht="12.75" customHeight="1">
      <c r="A15" s="99" t="s">
        <v>1062</v>
      </c>
      <c r="B15" s="99" t="s">
        <v>1065</v>
      </c>
      <c r="C15" s="100" t="s">
        <v>1066</v>
      </c>
      <c r="D15" s="25">
        <v>27650</v>
      </c>
      <c r="E15" s="25">
        <v>0</v>
      </c>
      <c r="F15" s="318">
        <f t="shared" si="0"/>
        <v>0</v>
      </c>
    </row>
    <row r="16" spans="1:6" ht="12.75" customHeight="1">
      <c r="A16" s="99" t="s">
        <v>1062</v>
      </c>
      <c r="B16" s="99" t="s">
        <v>1067</v>
      </c>
      <c r="C16" s="100" t="s">
        <v>1068</v>
      </c>
      <c r="D16" s="25">
        <v>27650</v>
      </c>
      <c r="E16" s="25">
        <v>4271.15</v>
      </c>
      <c r="F16" s="318">
        <f t="shared" si="0"/>
        <v>15.447197106690776</v>
      </c>
    </row>
    <row r="17" spans="1:6" ht="12.75" customHeight="1">
      <c r="A17" s="99" t="s">
        <v>1062</v>
      </c>
      <c r="B17" s="99" t="s">
        <v>1069</v>
      </c>
      <c r="C17" s="100" t="s">
        <v>1070</v>
      </c>
      <c r="D17" s="25">
        <v>27650</v>
      </c>
      <c r="E17" s="25">
        <v>9551.49</v>
      </c>
      <c r="F17" s="318">
        <f t="shared" si="0"/>
        <v>34.544267631103075</v>
      </c>
    </row>
    <row r="18" spans="1:6" ht="12.75" customHeight="1">
      <c r="A18" s="97" t="s">
        <v>1058</v>
      </c>
      <c r="B18" s="97" t="s">
        <v>1071</v>
      </c>
      <c r="C18" s="98" t="s">
        <v>1072</v>
      </c>
      <c r="D18" s="109">
        <f>D19</f>
        <v>7160500</v>
      </c>
      <c r="E18" s="109">
        <f>E19</f>
        <v>2804380.54</v>
      </c>
      <c r="F18" s="317">
        <f t="shared" si="0"/>
        <v>39.164591020180154</v>
      </c>
    </row>
    <row r="19" spans="1:6" ht="12.75" customHeight="1">
      <c r="A19" s="101" t="s">
        <v>1062</v>
      </c>
      <c r="B19" s="101" t="s">
        <v>1073</v>
      </c>
      <c r="C19" s="102" t="s">
        <v>1074</v>
      </c>
      <c r="D19" s="110">
        <v>7160500</v>
      </c>
      <c r="E19" s="110">
        <v>2804380.54</v>
      </c>
      <c r="F19" s="319">
        <f t="shared" si="0"/>
        <v>39.164591020180154</v>
      </c>
    </row>
    <row r="20" spans="1:6" ht="12.75" customHeight="1">
      <c r="A20" s="95" t="s">
        <v>1056</v>
      </c>
      <c r="B20" s="95" t="s">
        <v>1075</v>
      </c>
      <c r="C20" s="96" t="s">
        <v>1076</v>
      </c>
      <c r="D20" s="108">
        <f>D21</f>
        <v>13304858</v>
      </c>
      <c r="E20" s="108">
        <f>E21</f>
        <v>5192285.48</v>
      </c>
      <c r="F20" s="316">
        <f t="shared" si="0"/>
        <v>39.025485878917316</v>
      </c>
    </row>
    <row r="21" spans="1:6" ht="12.75" customHeight="1">
      <c r="A21" s="101" t="s">
        <v>1058</v>
      </c>
      <c r="B21" s="101" t="s">
        <v>1077</v>
      </c>
      <c r="C21" s="102" t="s">
        <v>1076</v>
      </c>
      <c r="D21" s="110">
        <v>13304858</v>
      </c>
      <c r="E21" s="110">
        <v>5192285.48</v>
      </c>
      <c r="F21" s="319">
        <f t="shared" si="0"/>
        <v>39.025485878917316</v>
      </c>
    </row>
    <row r="22" spans="1:6" ht="12.75" customHeight="1">
      <c r="A22" s="95" t="s">
        <v>1056</v>
      </c>
      <c r="B22" s="95" t="s">
        <v>1078</v>
      </c>
      <c r="C22" s="96" t="s">
        <v>1079</v>
      </c>
      <c r="D22" s="108">
        <f>D23+D24+D27+D32+D34+D36+D38</f>
        <v>124655524</v>
      </c>
      <c r="E22" s="108">
        <f>E23+E24+E27+E32+E34+E36+E38</f>
        <v>52266442.43</v>
      </c>
      <c r="F22" s="316">
        <f t="shared" si="0"/>
        <v>41.92870139473322</v>
      </c>
    </row>
    <row r="23" spans="1:6" ht="12.75" customHeight="1">
      <c r="A23" s="101" t="s">
        <v>1058</v>
      </c>
      <c r="B23" s="101" t="s">
        <v>1080</v>
      </c>
      <c r="C23" s="102" t="s">
        <v>1079</v>
      </c>
      <c r="D23" s="110">
        <v>44637849</v>
      </c>
      <c r="E23" s="110">
        <v>16354241.21</v>
      </c>
      <c r="F23" s="319">
        <f t="shared" si="0"/>
        <v>36.63761040546555</v>
      </c>
    </row>
    <row r="24" spans="1:6" ht="12.75" customHeight="1">
      <c r="A24" s="101" t="s">
        <v>1058</v>
      </c>
      <c r="B24" s="101" t="s">
        <v>1081</v>
      </c>
      <c r="C24" s="102" t="s">
        <v>1082</v>
      </c>
      <c r="D24" s="110">
        <f>SUM(D25:D26)</f>
        <v>22611924</v>
      </c>
      <c r="E24" s="110">
        <f>SUM(E25:E26)</f>
        <v>10597130.37</v>
      </c>
      <c r="F24" s="319">
        <f t="shared" si="0"/>
        <v>46.86523079592873</v>
      </c>
    </row>
    <row r="25" spans="1:6" ht="12.75" customHeight="1">
      <c r="A25" s="99" t="s">
        <v>1062</v>
      </c>
      <c r="B25" s="99" t="s">
        <v>1083</v>
      </c>
      <c r="C25" s="100" t="s">
        <v>1084</v>
      </c>
      <c r="D25" s="25">
        <v>16901724</v>
      </c>
      <c r="E25" s="25">
        <v>7851504.93</v>
      </c>
      <c r="F25" s="318">
        <f t="shared" si="0"/>
        <v>46.453870208743204</v>
      </c>
    </row>
    <row r="26" spans="1:6" ht="12.75" customHeight="1">
      <c r="A26" s="99" t="s">
        <v>1062</v>
      </c>
      <c r="B26" s="99" t="s">
        <v>1085</v>
      </c>
      <c r="C26" s="100" t="s">
        <v>1086</v>
      </c>
      <c r="D26" s="25">
        <v>5710200</v>
      </c>
      <c r="E26" s="25">
        <v>2745625.44</v>
      </c>
      <c r="F26" s="318">
        <f t="shared" si="0"/>
        <v>48.08282441945991</v>
      </c>
    </row>
    <row r="27" spans="1:6" ht="12.75" customHeight="1">
      <c r="A27" s="101" t="s">
        <v>1058</v>
      </c>
      <c r="B27" s="101" t="s">
        <v>1087</v>
      </c>
      <c r="C27" s="102" t="s">
        <v>1088</v>
      </c>
      <c r="D27" s="110">
        <f>SUM(D28:D31)</f>
        <v>39589495</v>
      </c>
      <c r="E27" s="110">
        <f>SUM(E28:E31)</f>
        <v>20199391.29</v>
      </c>
      <c r="F27" s="319">
        <f t="shared" si="0"/>
        <v>51.02209889264816</v>
      </c>
    </row>
    <row r="28" spans="1:6" ht="12.75" customHeight="1">
      <c r="A28" s="99" t="s">
        <v>1062</v>
      </c>
      <c r="B28" s="99" t="s">
        <v>1089</v>
      </c>
      <c r="C28" s="100" t="s">
        <v>1090</v>
      </c>
      <c r="D28" s="25">
        <v>14437654</v>
      </c>
      <c r="E28" s="25">
        <v>7917522.65</v>
      </c>
      <c r="F28" s="318">
        <f t="shared" si="0"/>
        <v>54.83939876935685</v>
      </c>
    </row>
    <row r="29" spans="1:6" ht="12.75" customHeight="1">
      <c r="A29" s="99" t="s">
        <v>1062</v>
      </c>
      <c r="B29" s="99" t="s">
        <v>1091</v>
      </c>
      <c r="C29" s="100" t="s">
        <v>1092</v>
      </c>
      <c r="D29" s="25">
        <v>4249820</v>
      </c>
      <c r="E29" s="25">
        <v>2132030.75</v>
      </c>
      <c r="F29" s="318">
        <f t="shared" si="0"/>
        <v>50.167554155234804</v>
      </c>
    </row>
    <row r="30" spans="1:6" ht="12.75" customHeight="1">
      <c r="A30" s="99" t="s">
        <v>1062</v>
      </c>
      <c r="B30" s="99" t="s">
        <v>1093</v>
      </c>
      <c r="C30" s="100" t="s">
        <v>1094</v>
      </c>
      <c r="D30" s="25">
        <v>7238291</v>
      </c>
      <c r="E30" s="25">
        <v>3423682.22</v>
      </c>
      <c r="F30" s="318">
        <f t="shared" si="0"/>
        <v>47.29959350902029</v>
      </c>
    </row>
    <row r="31" spans="1:6" ht="12.75" customHeight="1">
      <c r="A31" s="99" t="s">
        <v>1062</v>
      </c>
      <c r="B31" s="99" t="s">
        <v>1095</v>
      </c>
      <c r="C31" s="100" t="s">
        <v>1096</v>
      </c>
      <c r="D31" s="25">
        <v>13663730</v>
      </c>
      <c r="E31" s="25">
        <v>6726155.67</v>
      </c>
      <c r="F31" s="318">
        <f t="shared" si="0"/>
        <v>49.22635085734276</v>
      </c>
    </row>
    <row r="32" spans="1:6" ht="12.75" customHeight="1">
      <c r="A32" s="101" t="s">
        <v>1058</v>
      </c>
      <c r="B32" s="101" t="s">
        <v>1097</v>
      </c>
      <c r="C32" s="102" t="s">
        <v>1098</v>
      </c>
      <c r="D32" s="110">
        <f>D33</f>
        <v>6782214</v>
      </c>
      <c r="E32" s="110">
        <f>E33</f>
        <v>1881814.19</v>
      </c>
      <c r="F32" s="319">
        <f t="shared" si="0"/>
        <v>27.746311012893425</v>
      </c>
    </row>
    <row r="33" spans="1:6" ht="12.75" customHeight="1">
      <c r="A33" s="99" t="s">
        <v>1062</v>
      </c>
      <c r="B33" s="99" t="s">
        <v>1099</v>
      </c>
      <c r="C33" s="100" t="s">
        <v>1100</v>
      </c>
      <c r="D33" s="25">
        <v>6782214</v>
      </c>
      <c r="E33" s="25">
        <v>1881814.19</v>
      </c>
      <c r="F33" s="318">
        <f t="shared" si="0"/>
        <v>27.746311012893425</v>
      </c>
    </row>
    <row r="34" spans="1:6" ht="12.75" customHeight="1">
      <c r="A34" s="101" t="s">
        <v>1058</v>
      </c>
      <c r="B34" s="101" t="s">
        <v>1101</v>
      </c>
      <c r="C34" s="102" t="s">
        <v>1102</v>
      </c>
      <c r="D34" s="110">
        <f>D35</f>
        <v>3124957</v>
      </c>
      <c r="E34" s="110">
        <f>E35</f>
        <v>804130.52</v>
      </c>
      <c r="F34" s="319">
        <f t="shared" si="0"/>
        <v>25.732530719622705</v>
      </c>
    </row>
    <row r="35" spans="1:6" ht="12.75" customHeight="1">
      <c r="A35" s="99" t="s">
        <v>1062</v>
      </c>
      <c r="B35" s="99" t="s">
        <v>1103</v>
      </c>
      <c r="C35" s="100" t="s">
        <v>1104</v>
      </c>
      <c r="D35" s="25">
        <v>3124957</v>
      </c>
      <c r="E35" s="25">
        <v>804130.52</v>
      </c>
      <c r="F35" s="318">
        <f t="shared" si="0"/>
        <v>25.732530719622705</v>
      </c>
    </row>
    <row r="36" spans="1:6" ht="12.75" customHeight="1">
      <c r="A36" s="101" t="s">
        <v>1058</v>
      </c>
      <c r="B36" s="101" t="s">
        <v>1105</v>
      </c>
      <c r="C36" s="102" t="s">
        <v>1106</v>
      </c>
      <c r="D36" s="110">
        <f>D37</f>
        <v>5870085</v>
      </c>
      <c r="E36" s="110">
        <f>E37</f>
        <v>1545610.85</v>
      </c>
      <c r="F36" s="319">
        <f t="shared" si="0"/>
        <v>26.330297602164194</v>
      </c>
    </row>
    <row r="37" spans="1:6" ht="12.75" customHeight="1">
      <c r="A37" s="99" t="s">
        <v>1062</v>
      </c>
      <c r="B37" s="99" t="s">
        <v>1107</v>
      </c>
      <c r="C37" s="100" t="s">
        <v>1108</v>
      </c>
      <c r="D37" s="25">
        <v>5870085</v>
      </c>
      <c r="E37" s="25">
        <v>1545610.85</v>
      </c>
      <c r="F37" s="318">
        <f t="shared" si="0"/>
        <v>26.330297602164194</v>
      </c>
    </row>
    <row r="38" spans="1:6" ht="12.75" customHeight="1">
      <c r="A38" s="101" t="s">
        <v>1058</v>
      </c>
      <c r="B38" s="101" t="s">
        <v>1109</v>
      </c>
      <c r="C38" s="102" t="s">
        <v>1110</v>
      </c>
      <c r="D38" s="110">
        <f>D39</f>
        <v>2039000</v>
      </c>
      <c r="E38" s="110">
        <f>E39</f>
        <v>884124</v>
      </c>
      <c r="F38" s="319">
        <f t="shared" si="0"/>
        <v>43.36066699362433</v>
      </c>
    </row>
    <row r="39" spans="1:6" ht="12.75" customHeight="1">
      <c r="A39" s="99" t="s">
        <v>1062</v>
      </c>
      <c r="B39" s="99" t="s">
        <v>1111</v>
      </c>
      <c r="C39" s="100" t="s">
        <v>1112</v>
      </c>
      <c r="D39" s="25">
        <v>2039000</v>
      </c>
      <c r="E39" s="25">
        <v>884124</v>
      </c>
      <c r="F39" s="318">
        <f t="shared" si="0"/>
        <v>43.36066699362433</v>
      </c>
    </row>
    <row r="40" spans="1:6" ht="12.75" customHeight="1">
      <c r="A40" s="95" t="s">
        <v>1056</v>
      </c>
      <c r="B40" s="103" t="s">
        <v>1113</v>
      </c>
      <c r="C40" s="96" t="s">
        <v>1289</v>
      </c>
      <c r="D40" s="108">
        <f>D41</f>
        <v>5335100</v>
      </c>
      <c r="E40" s="108">
        <f>E41</f>
        <v>2581793.88</v>
      </c>
      <c r="F40" s="316">
        <f t="shared" si="0"/>
        <v>48.39260519952766</v>
      </c>
    </row>
    <row r="41" spans="1:6" ht="12.75" customHeight="1">
      <c r="A41" s="101" t="s">
        <v>1058</v>
      </c>
      <c r="B41" s="101" t="s">
        <v>1114</v>
      </c>
      <c r="C41" s="102" t="s">
        <v>1289</v>
      </c>
      <c r="D41" s="110">
        <v>5335100</v>
      </c>
      <c r="E41" s="110">
        <v>2581793.88</v>
      </c>
      <c r="F41" s="319">
        <f t="shared" si="0"/>
        <v>48.39260519952766</v>
      </c>
    </row>
    <row r="42" spans="1:6" ht="12.75" customHeight="1">
      <c r="A42" s="95" t="s">
        <v>1056</v>
      </c>
      <c r="B42" s="95" t="s">
        <v>1115</v>
      </c>
      <c r="C42" s="96" t="s">
        <v>1116</v>
      </c>
      <c r="D42" s="108">
        <f>D43</f>
        <v>85793050</v>
      </c>
      <c r="E42" s="108">
        <f>E43</f>
        <v>21205907.62</v>
      </c>
      <c r="F42" s="316">
        <f t="shared" si="0"/>
        <v>24.71751222272667</v>
      </c>
    </row>
    <row r="43" spans="1:6" ht="12.75" customHeight="1">
      <c r="A43" s="101" t="s">
        <v>1058</v>
      </c>
      <c r="B43" s="101" t="s">
        <v>1117</v>
      </c>
      <c r="C43" s="102" t="s">
        <v>1116</v>
      </c>
      <c r="D43" s="110">
        <v>85793050</v>
      </c>
      <c r="E43" s="110">
        <v>21205907.62</v>
      </c>
      <c r="F43" s="319">
        <f t="shared" si="0"/>
        <v>24.71751222272667</v>
      </c>
    </row>
    <row r="44" spans="1:6" ht="12.75" customHeight="1">
      <c r="A44" s="95" t="s">
        <v>1056</v>
      </c>
      <c r="B44" s="95" t="s">
        <v>1118</v>
      </c>
      <c r="C44" s="96" t="s">
        <v>1119</v>
      </c>
      <c r="D44" s="108">
        <f>D45</f>
        <v>14467268</v>
      </c>
      <c r="E44" s="108">
        <f>E45</f>
        <v>1203299.51</v>
      </c>
      <c r="F44" s="316">
        <f t="shared" si="0"/>
        <v>8.317392820814545</v>
      </c>
    </row>
    <row r="45" spans="1:6" ht="12.75" customHeight="1">
      <c r="A45" s="101" t="s">
        <v>1058</v>
      </c>
      <c r="B45" s="101" t="s">
        <v>1120</v>
      </c>
      <c r="C45" s="102" t="s">
        <v>1119</v>
      </c>
      <c r="D45" s="110">
        <v>14467268</v>
      </c>
      <c r="E45" s="110">
        <v>1203299.51</v>
      </c>
      <c r="F45" s="319">
        <f t="shared" si="0"/>
        <v>8.317392820814545</v>
      </c>
    </row>
    <row r="46" spans="1:6" ht="12.75" customHeight="1">
      <c r="A46" s="95" t="s">
        <v>1056</v>
      </c>
      <c r="B46" s="95" t="s">
        <v>1121</v>
      </c>
      <c r="C46" s="96" t="s">
        <v>1122</v>
      </c>
      <c r="D46" s="108">
        <f>D47</f>
        <v>961000</v>
      </c>
      <c r="E46" s="108">
        <f>E47</f>
        <v>459353.36</v>
      </c>
      <c r="F46" s="316">
        <f t="shared" si="0"/>
        <v>47.79951716961499</v>
      </c>
    </row>
    <row r="47" spans="1:6" ht="12.75" customHeight="1">
      <c r="A47" s="101" t="s">
        <v>1058</v>
      </c>
      <c r="B47" s="101" t="s">
        <v>1123</v>
      </c>
      <c r="C47" s="102" t="s">
        <v>1122</v>
      </c>
      <c r="D47" s="110">
        <v>961000</v>
      </c>
      <c r="E47" s="110">
        <v>459353.36</v>
      </c>
      <c r="F47" s="319">
        <f t="shared" si="0"/>
        <v>47.79951716961499</v>
      </c>
    </row>
    <row r="48" spans="1:6" s="73" customFormat="1" ht="12.75" customHeight="1">
      <c r="A48" s="71"/>
      <c r="B48" s="71"/>
      <c r="C48" s="71"/>
      <c r="D48" s="72"/>
      <c r="E48" s="72"/>
      <c r="F48" s="72"/>
    </row>
    <row r="49" spans="4:6" s="73" customFormat="1" ht="12.75" customHeight="1">
      <c r="D49" s="74"/>
      <c r="E49" s="74"/>
      <c r="F49" s="74"/>
    </row>
    <row r="50" spans="4:6" s="73" customFormat="1" ht="12.75" customHeight="1">
      <c r="D50" s="74"/>
      <c r="E50" s="74"/>
      <c r="F50" s="74"/>
    </row>
    <row r="51" spans="4:6" s="73" customFormat="1" ht="12.75" customHeight="1">
      <c r="D51" s="74"/>
      <c r="E51" s="74"/>
      <c r="F51" s="74"/>
    </row>
    <row r="52" spans="4:6" s="73" customFormat="1" ht="12.75" customHeight="1">
      <c r="D52" s="74"/>
      <c r="E52" s="74"/>
      <c r="F52" s="74"/>
    </row>
    <row r="53" spans="4:6" s="73" customFormat="1" ht="12.75" customHeight="1">
      <c r="D53" s="74"/>
      <c r="E53" s="74"/>
      <c r="F53" s="74"/>
    </row>
    <row r="54" spans="4:6" s="73" customFormat="1" ht="12.75" customHeight="1">
      <c r="D54" s="74"/>
      <c r="E54" s="74"/>
      <c r="F54" s="74"/>
    </row>
    <row r="55" spans="4:6" s="73" customFormat="1" ht="12.75" customHeight="1">
      <c r="D55" s="74"/>
      <c r="E55" s="74"/>
      <c r="F55" s="74"/>
    </row>
    <row r="56" spans="4:6" s="73" customFormat="1" ht="12.75" customHeight="1">
      <c r="D56" s="74"/>
      <c r="E56" s="74"/>
      <c r="F56" s="74"/>
    </row>
    <row r="57" spans="4:6" s="73" customFormat="1" ht="12.75" customHeight="1">
      <c r="D57" s="74"/>
      <c r="E57" s="74"/>
      <c r="F57" s="74"/>
    </row>
    <row r="58" spans="4:6" s="73" customFormat="1" ht="12.75" customHeight="1">
      <c r="D58" s="74"/>
      <c r="E58" s="74"/>
      <c r="F58" s="74"/>
    </row>
    <row r="59" spans="4:6" s="73" customFormat="1" ht="12.75" customHeight="1">
      <c r="D59" s="74"/>
      <c r="E59" s="74"/>
      <c r="F59" s="74"/>
    </row>
    <row r="60" spans="4:6" s="73" customFormat="1" ht="12.75" customHeight="1">
      <c r="D60" s="74"/>
      <c r="E60" s="74"/>
      <c r="F60" s="74"/>
    </row>
    <row r="61" spans="4:6" s="73" customFormat="1" ht="12.75" customHeight="1">
      <c r="D61" s="74"/>
      <c r="E61" s="74"/>
      <c r="F61" s="74"/>
    </row>
    <row r="62" spans="4:6" s="73" customFormat="1" ht="12.75" customHeight="1">
      <c r="D62" s="74"/>
      <c r="E62" s="74"/>
      <c r="F62" s="74"/>
    </row>
    <row r="63" spans="4:6" s="73" customFormat="1" ht="12.75" customHeight="1">
      <c r="D63" s="74"/>
      <c r="E63" s="74"/>
      <c r="F63" s="74"/>
    </row>
    <row r="64" spans="4:6" s="73" customFormat="1" ht="12.75" customHeight="1">
      <c r="D64" s="74"/>
      <c r="E64" s="74"/>
      <c r="F64" s="74"/>
    </row>
    <row r="65" spans="4:6" s="73" customFormat="1" ht="12.75" customHeight="1">
      <c r="D65" s="74"/>
      <c r="E65" s="74"/>
      <c r="F65" s="74"/>
    </row>
    <row r="66" spans="4:6" s="73" customFormat="1" ht="12.75" customHeight="1">
      <c r="D66" s="74"/>
      <c r="E66" s="74"/>
      <c r="F66" s="74"/>
    </row>
    <row r="67" spans="4:6" s="73" customFormat="1" ht="12.75" customHeight="1">
      <c r="D67" s="74"/>
      <c r="E67" s="74"/>
      <c r="F67" s="74"/>
    </row>
    <row r="68" spans="4:6" s="73" customFormat="1" ht="12.75" customHeight="1">
      <c r="D68" s="74"/>
      <c r="E68" s="74"/>
      <c r="F68" s="74"/>
    </row>
    <row r="69" spans="4:6" s="73" customFormat="1" ht="12.75" customHeight="1">
      <c r="D69" s="74"/>
      <c r="E69" s="74"/>
      <c r="F69" s="74"/>
    </row>
    <row r="70" spans="4:6" s="73" customFormat="1" ht="12.75" customHeight="1">
      <c r="D70" s="74"/>
      <c r="E70" s="74"/>
      <c r="F70" s="74"/>
    </row>
    <row r="71" spans="4:6" s="73" customFormat="1" ht="12.75" customHeight="1">
      <c r="D71" s="74"/>
      <c r="E71" s="74"/>
      <c r="F71" s="74"/>
    </row>
    <row r="72" spans="4:6" s="73" customFormat="1" ht="12.75" customHeight="1">
      <c r="D72" s="74"/>
      <c r="E72" s="74"/>
      <c r="F72" s="74"/>
    </row>
    <row r="73" spans="4:6" s="73" customFormat="1" ht="12.75" customHeight="1">
      <c r="D73" s="74"/>
      <c r="E73" s="74"/>
      <c r="F73" s="74"/>
    </row>
    <row r="74" spans="4:6" s="73" customFormat="1" ht="12.75" customHeight="1">
      <c r="D74" s="74"/>
      <c r="E74" s="74"/>
      <c r="F74" s="74"/>
    </row>
    <row r="75" spans="4:6" s="73" customFormat="1" ht="12.75" customHeight="1">
      <c r="D75" s="74"/>
      <c r="E75" s="74"/>
      <c r="F75" s="74"/>
    </row>
    <row r="76" spans="4:6" s="73" customFormat="1" ht="12.75" customHeight="1">
      <c r="D76" s="74"/>
      <c r="E76" s="74"/>
      <c r="F76" s="74"/>
    </row>
    <row r="77" spans="4:6" s="73" customFormat="1" ht="12.75" customHeight="1">
      <c r="D77" s="74"/>
      <c r="E77" s="74"/>
      <c r="F77" s="74"/>
    </row>
    <row r="78" spans="4:6" s="73" customFormat="1" ht="12.75" customHeight="1">
      <c r="D78" s="74"/>
      <c r="E78" s="74"/>
      <c r="F78" s="74"/>
    </row>
  </sheetData>
  <sheetProtection/>
  <mergeCells count="4">
    <mergeCell ref="A4:F4"/>
    <mergeCell ref="A8:B8"/>
    <mergeCell ref="A9:B9"/>
    <mergeCell ref="A2:F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02"/>
  <sheetViews>
    <sheetView zoomScalePageLayoutView="0" workbookViewId="0" topLeftCell="A1">
      <selection activeCell="A13" sqref="A13:B13"/>
    </sheetView>
  </sheetViews>
  <sheetFormatPr defaultColWidth="9.140625" defaultRowHeight="12.75"/>
  <cols>
    <col min="1" max="1" width="9.7109375" style="313" customWidth="1"/>
    <col min="2" max="2" width="50.7109375" style="313" customWidth="1"/>
    <col min="3" max="4" width="15.7109375" style="313" customWidth="1"/>
    <col min="5" max="5" width="7.28125" style="362" customWidth="1"/>
    <col min="6" max="16384" width="9.140625" style="313" customWidth="1"/>
  </cols>
  <sheetData>
    <row r="1" spans="1:5" ht="12.75">
      <c r="A1" s="368" t="s">
        <v>623</v>
      </c>
      <c r="B1" s="369"/>
      <c r="C1" s="370"/>
      <c r="D1" s="370"/>
      <c r="E1" s="371"/>
    </row>
    <row r="2" spans="1:2" ht="13.5" thickBot="1">
      <c r="A2" s="94"/>
      <c r="B2" s="94"/>
    </row>
    <row r="3" spans="1:5" ht="26.25" customHeight="1" thickBot="1">
      <c r="A3" s="404" t="s">
        <v>1288</v>
      </c>
      <c r="B3" s="405"/>
      <c r="C3" s="81" t="s">
        <v>1468</v>
      </c>
      <c r="D3" s="331" t="s">
        <v>1469</v>
      </c>
      <c r="E3" s="332" t="s">
        <v>1462</v>
      </c>
    </row>
    <row r="4" spans="1:5" ht="12.75">
      <c r="A4" s="406">
        <v>1</v>
      </c>
      <c r="B4" s="406"/>
      <c r="C4" s="311">
        <v>2</v>
      </c>
      <c r="D4" s="312">
        <v>3</v>
      </c>
      <c r="E4" s="367">
        <v>4</v>
      </c>
    </row>
    <row r="5" spans="1:5" s="314" customFormat="1" ht="12.75">
      <c r="A5" s="407" t="s">
        <v>1294</v>
      </c>
      <c r="B5" s="408"/>
      <c r="C5" s="320">
        <v>266249600</v>
      </c>
      <c r="D5" s="320">
        <v>90510163.2</v>
      </c>
      <c r="E5" s="360">
        <v>33.99</v>
      </c>
    </row>
    <row r="6" spans="1:5" ht="12.75">
      <c r="A6" s="403" t="s">
        <v>1226</v>
      </c>
      <c r="B6" s="402"/>
      <c r="C6" s="321">
        <v>21732800</v>
      </c>
      <c r="D6" s="321">
        <v>7601080.92</v>
      </c>
      <c r="E6" s="363">
        <v>34.98</v>
      </c>
    </row>
    <row r="7" spans="1:5" ht="12.75">
      <c r="A7" s="403" t="s">
        <v>1227</v>
      </c>
      <c r="B7" s="402"/>
      <c r="C7" s="321">
        <v>14461700</v>
      </c>
      <c r="D7" s="321">
        <v>4779329.96</v>
      </c>
      <c r="E7" s="363">
        <v>33.05</v>
      </c>
    </row>
    <row r="8" spans="1:5" ht="12.75">
      <c r="A8" s="401" t="s">
        <v>665</v>
      </c>
      <c r="B8" s="402"/>
      <c r="C8" s="322">
        <v>10599925</v>
      </c>
      <c r="D8" s="322">
        <v>4266636.18</v>
      </c>
      <c r="E8" s="361">
        <v>40.25</v>
      </c>
    </row>
    <row r="9" spans="1:5" ht="12.75">
      <c r="A9" s="401" t="s">
        <v>666</v>
      </c>
      <c r="B9" s="402"/>
      <c r="C9" s="322">
        <v>10599925</v>
      </c>
      <c r="D9" s="322">
        <v>4266636.18</v>
      </c>
      <c r="E9" s="361">
        <v>40.25</v>
      </c>
    </row>
    <row r="10" spans="1:5" ht="12.75">
      <c r="A10" s="401" t="s">
        <v>667</v>
      </c>
      <c r="B10" s="402"/>
      <c r="C10" s="322">
        <v>1633000</v>
      </c>
      <c r="D10" s="322">
        <v>441979.94</v>
      </c>
      <c r="E10" s="361">
        <v>27.07</v>
      </c>
    </row>
    <row r="11" spans="1:5" ht="12.75">
      <c r="A11" s="401" t="s">
        <v>668</v>
      </c>
      <c r="B11" s="402"/>
      <c r="C11" s="322">
        <v>7000</v>
      </c>
      <c r="D11" s="322">
        <v>0</v>
      </c>
      <c r="E11" s="361">
        <v>0</v>
      </c>
    </row>
    <row r="12" spans="1:5" ht="12.75">
      <c r="A12" s="401" t="s">
        <v>1228</v>
      </c>
      <c r="B12" s="402"/>
      <c r="C12" s="322">
        <v>140000</v>
      </c>
      <c r="D12" s="322">
        <v>0</v>
      </c>
      <c r="E12" s="361">
        <v>0</v>
      </c>
    </row>
    <row r="13" spans="1:5" ht="12.75">
      <c r="A13" s="401" t="s">
        <v>669</v>
      </c>
      <c r="B13" s="402"/>
      <c r="C13" s="322">
        <v>1486000</v>
      </c>
      <c r="D13" s="322">
        <v>441979.94</v>
      </c>
      <c r="E13" s="361">
        <v>29.74</v>
      </c>
    </row>
    <row r="14" spans="1:5" ht="12.75">
      <c r="A14" s="401" t="s">
        <v>670</v>
      </c>
      <c r="B14" s="402"/>
      <c r="C14" s="322">
        <v>1573175</v>
      </c>
      <c r="D14" s="322">
        <v>68838.84</v>
      </c>
      <c r="E14" s="361">
        <v>4.38</v>
      </c>
    </row>
    <row r="15" spans="1:5" ht="12.75">
      <c r="A15" s="401" t="s">
        <v>779</v>
      </c>
      <c r="B15" s="402"/>
      <c r="C15" s="322">
        <v>642400</v>
      </c>
      <c r="D15" s="322">
        <v>0</v>
      </c>
      <c r="E15" s="361">
        <v>0</v>
      </c>
    </row>
    <row r="16" spans="1:5" ht="12.75">
      <c r="A16" s="401" t="s">
        <v>780</v>
      </c>
      <c r="B16" s="402"/>
      <c r="C16" s="322">
        <v>62500</v>
      </c>
      <c r="D16" s="322">
        <v>0</v>
      </c>
      <c r="E16" s="361">
        <v>0</v>
      </c>
    </row>
    <row r="17" spans="1:5" ht="12.75">
      <c r="A17" s="401" t="s">
        <v>671</v>
      </c>
      <c r="B17" s="402"/>
      <c r="C17" s="322">
        <v>868275</v>
      </c>
      <c r="D17" s="322">
        <v>68838.84</v>
      </c>
      <c r="E17" s="361">
        <v>7.93</v>
      </c>
    </row>
    <row r="18" spans="1:5" ht="12.75">
      <c r="A18" s="401" t="s">
        <v>672</v>
      </c>
      <c r="B18" s="402"/>
      <c r="C18" s="322">
        <v>50000</v>
      </c>
      <c r="D18" s="322">
        <v>0</v>
      </c>
      <c r="E18" s="361">
        <v>0</v>
      </c>
    </row>
    <row r="19" spans="1:5" ht="12.75">
      <c r="A19" s="401" t="s">
        <v>673</v>
      </c>
      <c r="B19" s="402"/>
      <c r="C19" s="322">
        <v>50000</v>
      </c>
      <c r="D19" s="322">
        <v>0</v>
      </c>
      <c r="E19" s="361">
        <v>0</v>
      </c>
    </row>
    <row r="20" spans="1:5" ht="12.75">
      <c r="A20" s="401" t="s">
        <v>767</v>
      </c>
      <c r="B20" s="402"/>
      <c r="C20" s="322">
        <v>360600</v>
      </c>
      <c r="D20" s="322">
        <v>1875</v>
      </c>
      <c r="E20" s="361">
        <v>0.52</v>
      </c>
    </row>
    <row r="21" spans="1:5" ht="12.75">
      <c r="A21" s="401" t="s">
        <v>773</v>
      </c>
      <c r="B21" s="402"/>
      <c r="C21" s="322">
        <v>360600</v>
      </c>
      <c r="D21" s="322">
        <v>1875</v>
      </c>
      <c r="E21" s="361">
        <v>0.52</v>
      </c>
    </row>
    <row r="22" spans="1:5" ht="12.75">
      <c r="A22" s="401" t="s">
        <v>1162</v>
      </c>
      <c r="B22" s="402"/>
      <c r="C22" s="322">
        <v>245000</v>
      </c>
      <c r="D22" s="322">
        <v>0</v>
      </c>
      <c r="E22" s="361">
        <v>0</v>
      </c>
    </row>
    <row r="23" spans="1:5" ht="12.75">
      <c r="A23" s="401" t="s">
        <v>1163</v>
      </c>
      <c r="B23" s="402"/>
      <c r="C23" s="322">
        <v>245000</v>
      </c>
      <c r="D23" s="322">
        <v>0</v>
      </c>
      <c r="E23" s="361">
        <v>0</v>
      </c>
    </row>
    <row r="24" spans="1:5" ht="12.75">
      <c r="A24" s="323" t="s">
        <v>674</v>
      </c>
      <c r="B24" s="323" t="s">
        <v>675</v>
      </c>
      <c r="C24" s="324">
        <v>9197200</v>
      </c>
      <c r="D24" s="324">
        <v>3553266.56</v>
      </c>
      <c r="E24" s="364">
        <v>38.63</v>
      </c>
    </row>
    <row r="25" spans="1:5" ht="12.75">
      <c r="A25" s="325" t="s">
        <v>676</v>
      </c>
      <c r="B25" s="325" t="s">
        <v>677</v>
      </c>
      <c r="C25" s="326">
        <v>4291200</v>
      </c>
      <c r="D25" s="326">
        <v>1962036.17</v>
      </c>
      <c r="E25" s="365">
        <v>45.72</v>
      </c>
    </row>
    <row r="26" spans="1:5" ht="12.75">
      <c r="A26" s="401" t="s">
        <v>665</v>
      </c>
      <c r="B26" s="402"/>
      <c r="C26" s="322">
        <v>4228700</v>
      </c>
      <c r="D26" s="322">
        <v>1962036.17</v>
      </c>
      <c r="E26" s="361">
        <v>46.4</v>
      </c>
    </row>
    <row r="27" spans="1:5" ht="12.75">
      <c r="A27" s="401" t="s">
        <v>666</v>
      </c>
      <c r="B27" s="402"/>
      <c r="C27" s="322">
        <v>4228700</v>
      </c>
      <c r="D27" s="322">
        <v>1962036.17</v>
      </c>
      <c r="E27" s="361">
        <v>46.4</v>
      </c>
    </row>
    <row r="28" spans="1:5" ht="12.75">
      <c r="A28" s="33" t="s">
        <v>243</v>
      </c>
      <c r="B28" s="33" t="s">
        <v>244</v>
      </c>
      <c r="C28" s="327">
        <v>3060000</v>
      </c>
      <c r="D28" s="327">
        <v>1507386.15</v>
      </c>
      <c r="E28" s="76">
        <v>49.26</v>
      </c>
    </row>
    <row r="29" spans="1:5" ht="12.75">
      <c r="A29" s="328" t="s">
        <v>245</v>
      </c>
      <c r="B29" s="328" t="s">
        <v>246</v>
      </c>
      <c r="C29" s="329" t="s">
        <v>115</v>
      </c>
      <c r="D29" s="329">
        <v>1507386.15</v>
      </c>
      <c r="E29" s="366" t="s">
        <v>115</v>
      </c>
    </row>
    <row r="30" spans="1:5" ht="12.75">
      <c r="A30" s="33" t="s">
        <v>249</v>
      </c>
      <c r="B30" s="33" t="s">
        <v>250</v>
      </c>
      <c r="C30" s="327">
        <v>186000</v>
      </c>
      <c r="D30" s="327">
        <v>58455.22</v>
      </c>
      <c r="E30" s="76">
        <v>31.43</v>
      </c>
    </row>
    <row r="31" spans="1:5" ht="12.75">
      <c r="A31" s="328" t="s">
        <v>251</v>
      </c>
      <c r="B31" s="328" t="s">
        <v>250</v>
      </c>
      <c r="C31" s="329" t="s">
        <v>115</v>
      </c>
      <c r="D31" s="329">
        <v>58455.22</v>
      </c>
      <c r="E31" s="366" t="s">
        <v>115</v>
      </c>
    </row>
    <row r="32" spans="1:5" ht="12.75">
      <c r="A32" s="33" t="s">
        <v>252</v>
      </c>
      <c r="B32" s="33" t="s">
        <v>253</v>
      </c>
      <c r="C32" s="327">
        <v>505000</v>
      </c>
      <c r="D32" s="327">
        <v>248718.71</v>
      </c>
      <c r="E32" s="76">
        <v>49.25</v>
      </c>
    </row>
    <row r="33" spans="1:5" ht="12.75">
      <c r="A33" s="328" t="s">
        <v>256</v>
      </c>
      <c r="B33" s="328" t="s">
        <v>257</v>
      </c>
      <c r="C33" s="329" t="s">
        <v>115</v>
      </c>
      <c r="D33" s="329">
        <v>248718.71</v>
      </c>
      <c r="E33" s="366" t="s">
        <v>115</v>
      </c>
    </row>
    <row r="34" spans="1:5" ht="12.75">
      <c r="A34" s="33" t="s">
        <v>260</v>
      </c>
      <c r="B34" s="33" t="s">
        <v>261</v>
      </c>
      <c r="C34" s="327">
        <v>165000</v>
      </c>
      <c r="D34" s="327">
        <v>94504.86</v>
      </c>
      <c r="E34" s="76">
        <v>57.28</v>
      </c>
    </row>
    <row r="35" spans="1:5" ht="12.75">
      <c r="A35" s="328" t="s">
        <v>262</v>
      </c>
      <c r="B35" s="328" t="s">
        <v>263</v>
      </c>
      <c r="C35" s="329" t="s">
        <v>115</v>
      </c>
      <c r="D35" s="329">
        <v>25233.26</v>
      </c>
      <c r="E35" s="366" t="s">
        <v>115</v>
      </c>
    </row>
    <row r="36" spans="1:5" ht="12.75">
      <c r="A36" s="328" t="s">
        <v>264</v>
      </c>
      <c r="B36" s="328" t="s">
        <v>265</v>
      </c>
      <c r="C36" s="329" t="s">
        <v>115</v>
      </c>
      <c r="D36" s="329">
        <v>60227.2</v>
      </c>
      <c r="E36" s="366" t="s">
        <v>115</v>
      </c>
    </row>
    <row r="37" spans="1:5" ht="12.75">
      <c r="A37" s="328" t="s">
        <v>266</v>
      </c>
      <c r="B37" s="328" t="s">
        <v>267</v>
      </c>
      <c r="C37" s="329" t="s">
        <v>115</v>
      </c>
      <c r="D37" s="329">
        <v>5670</v>
      </c>
      <c r="E37" s="366" t="s">
        <v>115</v>
      </c>
    </row>
    <row r="38" spans="1:5" ht="12.75">
      <c r="A38" s="328" t="s">
        <v>268</v>
      </c>
      <c r="B38" s="328" t="s">
        <v>269</v>
      </c>
      <c r="C38" s="329" t="s">
        <v>115</v>
      </c>
      <c r="D38" s="329">
        <v>3374.4</v>
      </c>
      <c r="E38" s="366" t="s">
        <v>115</v>
      </c>
    </row>
    <row r="39" spans="1:5" ht="12.75">
      <c r="A39" s="33" t="s">
        <v>270</v>
      </c>
      <c r="B39" s="33" t="s">
        <v>271</v>
      </c>
      <c r="C39" s="327">
        <v>82000</v>
      </c>
      <c r="D39" s="327">
        <v>28254.71</v>
      </c>
      <c r="E39" s="76">
        <v>34.46</v>
      </c>
    </row>
    <row r="40" spans="1:5" ht="12.75">
      <c r="A40" s="328" t="s">
        <v>272</v>
      </c>
      <c r="B40" s="328" t="s">
        <v>273</v>
      </c>
      <c r="C40" s="329" t="s">
        <v>115</v>
      </c>
      <c r="D40" s="329">
        <v>28254.71</v>
      </c>
      <c r="E40" s="366" t="s">
        <v>115</v>
      </c>
    </row>
    <row r="41" spans="1:5" ht="12.75">
      <c r="A41" s="328" t="s">
        <v>282</v>
      </c>
      <c r="B41" s="328" t="s">
        <v>283</v>
      </c>
      <c r="C41" s="329" t="s">
        <v>115</v>
      </c>
      <c r="D41" s="329">
        <v>0</v>
      </c>
      <c r="E41" s="366" t="s">
        <v>115</v>
      </c>
    </row>
    <row r="42" spans="1:5" ht="12.75">
      <c r="A42" s="33" t="s">
        <v>284</v>
      </c>
      <c r="B42" s="33" t="s">
        <v>285</v>
      </c>
      <c r="C42" s="327">
        <v>215500</v>
      </c>
      <c r="D42" s="327">
        <v>21987.77</v>
      </c>
      <c r="E42" s="76">
        <v>10.2</v>
      </c>
    </row>
    <row r="43" spans="1:5" ht="12.75">
      <c r="A43" s="328" t="s">
        <v>286</v>
      </c>
      <c r="B43" s="328" t="s">
        <v>287</v>
      </c>
      <c r="C43" s="329" t="s">
        <v>115</v>
      </c>
      <c r="D43" s="329">
        <v>16605.77</v>
      </c>
      <c r="E43" s="366" t="s">
        <v>115</v>
      </c>
    </row>
    <row r="44" spans="1:5" ht="12.75">
      <c r="A44" s="328" t="s">
        <v>290</v>
      </c>
      <c r="B44" s="328" t="s">
        <v>291</v>
      </c>
      <c r="C44" s="329" t="s">
        <v>115</v>
      </c>
      <c r="D44" s="329">
        <v>5382</v>
      </c>
      <c r="E44" s="366" t="s">
        <v>115</v>
      </c>
    </row>
    <row r="45" spans="1:5" ht="12.75">
      <c r="A45" s="328" t="s">
        <v>296</v>
      </c>
      <c r="B45" s="328" t="s">
        <v>297</v>
      </c>
      <c r="C45" s="329" t="s">
        <v>115</v>
      </c>
      <c r="D45" s="329">
        <v>0</v>
      </c>
      <c r="E45" s="366" t="s">
        <v>115</v>
      </c>
    </row>
    <row r="46" spans="1:5" ht="12.75">
      <c r="A46" s="328" t="s">
        <v>298</v>
      </c>
      <c r="B46" s="328" t="s">
        <v>299</v>
      </c>
      <c r="C46" s="329" t="s">
        <v>115</v>
      </c>
      <c r="D46" s="329">
        <v>0</v>
      </c>
      <c r="E46" s="366" t="s">
        <v>115</v>
      </c>
    </row>
    <row r="47" spans="1:5" ht="12.75">
      <c r="A47" s="328" t="s">
        <v>302</v>
      </c>
      <c r="B47" s="328" t="s">
        <v>303</v>
      </c>
      <c r="C47" s="329" t="s">
        <v>115</v>
      </c>
      <c r="D47" s="329">
        <v>0</v>
      </c>
      <c r="E47" s="366" t="s">
        <v>115</v>
      </c>
    </row>
    <row r="48" spans="1:5" ht="12.75">
      <c r="A48" s="33" t="s">
        <v>307</v>
      </c>
      <c r="B48" s="33" t="s">
        <v>308</v>
      </c>
      <c r="C48" s="327">
        <v>15200</v>
      </c>
      <c r="D48" s="327">
        <v>2728.75</v>
      </c>
      <c r="E48" s="76">
        <v>17.95</v>
      </c>
    </row>
    <row r="49" spans="1:5" ht="12.75">
      <c r="A49" s="328" t="s">
        <v>316</v>
      </c>
      <c r="B49" s="328" t="s">
        <v>317</v>
      </c>
      <c r="C49" s="329" t="s">
        <v>115</v>
      </c>
      <c r="D49" s="329">
        <v>2728.75</v>
      </c>
      <c r="E49" s="366" t="s">
        <v>115</v>
      </c>
    </row>
    <row r="50" spans="1:5" ht="12.75">
      <c r="A50" s="328" t="s">
        <v>319</v>
      </c>
      <c r="B50" s="328" t="s">
        <v>308</v>
      </c>
      <c r="C50" s="329" t="s">
        <v>115</v>
      </c>
      <c r="D50" s="329">
        <v>0</v>
      </c>
      <c r="E50" s="366" t="s">
        <v>115</v>
      </c>
    </row>
    <row r="51" spans="1:5" ht="12.75">
      <c r="A51" s="401" t="s">
        <v>670</v>
      </c>
      <c r="B51" s="402"/>
      <c r="C51" s="322">
        <v>62500</v>
      </c>
      <c r="D51" s="322">
        <v>0</v>
      </c>
      <c r="E51" s="361">
        <v>0</v>
      </c>
    </row>
    <row r="52" spans="1:5" ht="12.75">
      <c r="A52" s="401" t="s">
        <v>780</v>
      </c>
      <c r="B52" s="402"/>
      <c r="C52" s="322">
        <v>62500</v>
      </c>
      <c r="D52" s="322">
        <v>0</v>
      </c>
      <c r="E52" s="361">
        <v>0</v>
      </c>
    </row>
    <row r="53" spans="1:5" ht="12.75">
      <c r="A53" s="33" t="s">
        <v>284</v>
      </c>
      <c r="B53" s="33" t="s">
        <v>285</v>
      </c>
      <c r="C53" s="327">
        <v>62500</v>
      </c>
      <c r="D53" s="327">
        <v>0</v>
      </c>
      <c r="E53" s="76">
        <v>0</v>
      </c>
    </row>
    <row r="54" spans="1:5" ht="12.75">
      <c r="A54" s="328" t="s">
        <v>302</v>
      </c>
      <c r="B54" s="328" t="s">
        <v>303</v>
      </c>
      <c r="C54" s="329" t="s">
        <v>115</v>
      </c>
      <c r="D54" s="329">
        <v>0</v>
      </c>
      <c r="E54" s="366" t="s">
        <v>115</v>
      </c>
    </row>
    <row r="55" spans="1:5" ht="12.75">
      <c r="A55" s="325" t="s">
        <v>678</v>
      </c>
      <c r="B55" s="325" t="s">
        <v>679</v>
      </c>
      <c r="C55" s="326">
        <v>958000</v>
      </c>
      <c r="D55" s="326">
        <v>350894.04</v>
      </c>
      <c r="E55" s="365">
        <v>36.63</v>
      </c>
    </row>
    <row r="56" spans="1:5" ht="12.75">
      <c r="A56" s="401" t="s">
        <v>665</v>
      </c>
      <c r="B56" s="402"/>
      <c r="C56" s="322">
        <v>958000</v>
      </c>
      <c r="D56" s="322">
        <v>350894.04</v>
      </c>
      <c r="E56" s="361">
        <v>36.63</v>
      </c>
    </row>
    <row r="57" spans="1:5" ht="12.75">
      <c r="A57" s="401" t="s">
        <v>666</v>
      </c>
      <c r="B57" s="402"/>
      <c r="C57" s="322">
        <v>958000</v>
      </c>
      <c r="D57" s="322">
        <v>350894.04</v>
      </c>
      <c r="E57" s="361">
        <v>36.63</v>
      </c>
    </row>
    <row r="58" spans="1:5" ht="12.75">
      <c r="A58" s="33" t="s">
        <v>270</v>
      </c>
      <c r="B58" s="33" t="s">
        <v>271</v>
      </c>
      <c r="C58" s="327">
        <v>17000</v>
      </c>
      <c r="D58" s="327">
        <v>6394.75</v>
      </c>
      <c r="E58" s="76">
        <v>37.62</v>
      </c>
    </row>
    <row r="59" spans="1:5" ht="12.75">
      <c r="A59" s="328" t="s">
        <v>272</v>
      </c>
      <c r="B59" s="328" t="s">
        <v>273</v>
      </c>
      <c r="C59" s="329" t="s">
        <v>115</v>
      </c>
      <c r="D59" s="329">
        <v>6394.75</v>
      </c>
      <c r="E59" s="366" t="s">
        <v>115</v>
      </c>
    </row>
    <row r="60" spans="1:5" ht="12.75">
      <c r="A60" s="33" t="s">
        <v>284</v>
      </c>
      <c r="B60" s="33" t="s">
        <v>285</v>
      </c>
      <c r="C60" s="327">
        <v>916500</v>
      </c>
      <c r="D60" s="327">
        <v>335358.42</v>
      </c>
      <c r="E60" s="76">
        <v>36.59</v>
      </c>
    </row>
    <row r="61" spans="1:5" ht="12.75">
      <c r="A61" s="328" t="s">
        <v>286</v>
      </c>
      <c r="B61" s="328" t="s">
        <v>287</v>
      </c>
      <c r="C61" s="329" t="s">
        <v>115</v>
      </c>
      <c r="D61" s="329">
        <v>0</v>
      </c>
      <c r="E61" s="366" t="s">
        <v>115</v>
      </c>
    </row>
    <row r="62" spans="1:5" ht="12.75">
      <c r="A62" s="328" t="s">
        <v>290</v>
      </c>
      <c r="B62" s="328" t="s">
        <v>291</v>
      </c>
      <c r="C62" s="329" t="s">
        <v>115</v>
      </c>
      <c r="D62" s="329">
        <v>257408.42</v>
      </c>
      <c r="E62" s="366" t="s">
        <v>115</v>
      </c>
    </row>
    <row r="63" spans="1:5" ht="12.75">
      <c r="A63" s="328" t="s">
        <v>298</v>
      </c>
      <c r="B63" s="328" t="s">
        <v>299</v>
      </c>
      <c r="C63" s="329" t="s">
        <v>115</v>
      </c>
      <c r="D63" s="329">
        <v>48375</v>
      </c>
      <c r="E63" s="366" t="s">
        <v>115</v>
      </c>
    </row>
    <row r="64" spans="1:5" ht="12.75">
      <c r="A64" s="328" t="s">
        <v>302</v>
      </c>
      <c r="B64" s="328" t="s">
        <v>303</v>
      </c>
      <c r="C64" s="329" t="s">
        <v>115</v>
      </c>
      <c r="D64" s="329">
        <v>29575</v>
      </c>
      <c r="E64" s="366" t="s">
        <v>115</v>
      </c>
    </row>
    <row r="65" spans="1:5" ht="12.75">
      <c r="A65" s="33" t="s">
        <v>304</v>
      </c>
      <c r="B65" s="33" t="s">
        <v>305</v>
      </c>
      <c r="C65" s="327">
        <v>7000</v>
      </c>
      <c r="D65" s="327">
        <v>0</v>
      </c>
      <c r="E65" s="76">
        <v>0</v>
      </c>
    </row>
    <row r="66" spans="1:5" ht="12.75">
      <c r="A66" s="328" t="s">
        <v>306</v>
      </c>
      <c r="B66" s="328" t="s">
        <v>305</v>
      </c>
      <c r="C66" s="329" t="s">
        <v>115</v>
      </c>
      <c r="D66" s="329">
        <v>0</v>
      </c>
      <c r="E66" s="366" t="s">
        <v>115</v>
      </c>
    </row>
    <row r="67" spans="1:5" ht="12.75">
      <c r="A67" s="33" t="s">
        <v>307</v>
      </c>
      <c r="B67" s="33" t="s">
        <v>308</v>
      </c>
      <c r="C67" s="327">
        <v>17500</v>
      </c>
      <c r="D67" s="327">
        <v>9140.87</v>
      </c>
      <c r="E67" s="76">
        <v>52.23</v>
      </c>
    </row>
    <row r="68" spans="1:5" ht="12.75">
      <c r="A68" s="328" t="s">
        <v>316</v>
      </c>
      <c r="B68" s="328" t="s">
        <v>317</v>
      </c>
      <c r="C68" s="329" t="s">
        <v>115</v>
      </c>
      <c r="D68" s="329">
        <v>3360</v>
      </c>
      <c r="E68" s="366" t="s">
        <v>115</v>
      </c>
    </row>
    <row r="69" spans="1:5" ht="12.75">
      <c r="A69" s="328" t="s">
        <v>319</v>
      </c>
      <c r="B69" s="328" t="s">
        <v>308</v>
      </c>
      <c r="C69" s="329" t="s">
        <v>115</v>
      </c>
      <c r="D69" s="329">
        <v>5780.87</v>
      </c>
      <c r="E69" s="366" t="s">
        <v>115</v>
      </c>
    </row>
    <row r="70" spans="1:5" ht="12.75">
      <c r="A70" s="325" t="s">
        <v>680</v>
      </c>
      <c r="B70" s="325" t="s">
        <v>681</v>
      </c>
      <c r="C70" s="326">
        <v>100000</v>
      </c>
      <c r="D70" s="326">
        <v>22972.34</v>
      </c>
      <c r="E70" s="365">
        <v>22.97</v>
      </c>
    </row>
    <row r="71" spans="1:5" ht="12.75">
      <c r="A71" s="401" t="s">
        <v>665</v>
      </c>
      <c r="B71" s="402"/>
      <c r="C71" s="322">
        <v>100000</v>
      </c>
      <c r="D71" s="322">
        <v>22972.34</v>
      </c>
      <c r="E71" s="361">
        <v>22.97</v>
      </c>
    </row>
    <row r="72" spans="1:5" ht="12.75">
      <c r="A72" s="401" t="s">
        <v>666</v>
      </c>
      <c r="B72" s="402"/>
      <c r="C72" s="322">
        <v>100000</v>
      </c>
      <c r="D72" s="322">
        <v>22972.34</v>
      </c>
      <c r="E72" s="361">
        <v>22.97</v>
      </c>
    </row>
    <row r="73" spans="1:5" ht="12.75">
      <c r="A73" s="33" t="s">
        <v>307</v>
      </c>
      <c r="B73" s="33" t="s">
        <v>308</v>
      </c>
      <c r="C73" s="327">
        <v>100000</v>
      </c>
      <c r="D73" s="327">
        <v>22972.34</v>
      </c>
      <c r="E73" s="76">
        <v>22.97</v>
      </c>
    </row>
    <row r="74" spans="1:5" ht="12.75">
      <c r="A74" s="328" t="s">
        <v>313</v>
      </c>
      <c r="B74" s="328" t="s">
        <v>314</v>
      </c>
      <c r="C74" s="329" t="s">
        <v>115</v>
      </c>
      <c r="D74" s="329">
        <v>13290</v>
      </c>
      <c r="E74" s="366" t="s">
        <v>115</v>
      </c>
    </row>
    <row r="75" spans="1:5" ht="12.75">
      <c r="A75" s="328" t="s">
        <v>319</v>
      </c>
      <c r="B75" s="328" t="s">
        <v>308</v>
      </c>
      <c r="C75" s="329" t="s">
        <v>115</v>
      </c>
      <c r="D75" s="329">
        <v>9682.34</v>
      </c>
      <c r="E75" s="366" t="s">
        <v>115</v>
      </c>
    </row>
    <row r="76" spans="1:5" ht="12.75">
      <c r="A76" s="325" t="s">
        <v>682</v>
      </c>
      <c r="B76" s="325" t="s">
        <v>683</v>
      </c>
      <c r="C76" s="326">
        <v>195000</v>
      </c>
      <c r="D76" s="326">
        <v>0</v>
      </c>
      <c r="E76" s="365">
        <v>0</v>
      </c>
    </row>
    <row r="77" spans="1:5" ht="12.75">
      <c r="A77" s="401" t="s">
        <v>665</v>
      </c>
      <c r="B77" s="402"/>
      <c r="C77" s="322">
        <v>195000</v>
      </c>
      <c r="D77" s="322">
        <v>0</v>
      </c>
      <c r="E77" s="361">
        <v>0</v>
      </c>
    </row>
    <row r="78" spans="1:5" ht="12.75">
      <c r="A78" s="401" t="s">
        <v>666</v>
      </c>
      <c r="B78" s="402"/>
      <c r="C78" s="322">
        <v>195000</v>
      </c>
      <c r="D78" s="322">
        <v>0</v>
      </c>
      <c r="E78" s="361">
        <v>0</v>
      </c>
    </row>
    <row r="79" spans="1:5" ht="12.75">
      <c r="A79" s="33" t="s">
        <v>345</v>
      </c>
      <c r="B79" s="33" t="s">
        <v>346</v>
      </c>
      <c r="C79" s="327">
        <v>3000</v>
      </c>
      <c r="D79" s="327">
        <v>0</v>
      </c>
      <c r="E79" s="76">
        <v>0</v>
      </c>
    </row>
    <row r="80" spans="1:5" ht="12.75">
      <c r="A80" s="328" t="s">
        <v>347</v>
      </c>
      <c r="B80" s="328" t="s">
        <v>348</v>
      </c>
      <c r="C80" s="329" t="s">
        <v>115</v>
      </c>
      <c r="D80" s="329">
        <v>0</v>
      </c>
      <c r="E80" s="366" t="s">
        <v>115</v>
      </c>
    </row>
    <row r="81" spans="1:5" ht="12.75">
      <c r="A81" s="33" t="s">
        <v>351</v>
      </c>
      <c r="B81" s="33" t="s">
        <v>60</v>
      </c>
      <c r="C81" s="327">
        <v>10000</v>
      </c>
      <c r="D81" s="327">
        <v>0</v>
      </c>
      <c r="E81" s="76">
        <v>0</v>
      </c>
    </row>
    <row r="82" spans="1:5" ht="12.75">
      <c r="A82" s="328" t="s">
        <v>352</v>
      </c>
      <c r="B82" s="328" t="s">
        <v>61</v>
      </c>
      <c r="C82" s="329" t="s">
        <v>115</v>
      </c>
      <c r="D82" s="329">
        <v>0</v>
      </c>
      <c r="E82" s="366" t="s">
        <v>115</v>
      </c>
    </row>
    <row r="83" spans="1:5" ht="12.75">
      <c r="A83" s="33" t="s">
        <v>356</v>
      </c>
      <c r="B83" s="33" t="s">
        <v>357</v>
      </c>
      <c r="C83" s="327">
        <v>152000</v>
      </c>
      <c r="D83" s="327">
        <v>0</v>
      </c>
      <c r="E83" s="76">
        <v>0</v>
      </c>
    </row>
    <row r="84" spans="1:5" ht="12.75">
      <c r="A84" s="328" t="s">
        <v>358</v>
      </c>
      <c r="B84" s="328" t="s">
        <v>359</v>
      </c>
      <c r="C84" s="329" t="s">
        <v>115</v>
      </c>
      <c r="D84" s="329">
        <v>0</v>
      </c>
      <c r="E84" s="366" t="s">
        <v>115</v>
      </c>
    </row>
    <row r="85" spans="1:5" ht="12.75">
      <c r="A85" s="328" t="s">
        <v>360</v>
      </c>
      <c r="B85" s="328" t="s">
        <v>361</v>
      </c>
      <c r="C85" s="329" t="s">
        <v>115</v>
      </c>
      <c r="D85" s="329">
        <v>0</v>
      </c>
      <c r="E85" s="366" t="s">
        <v>115</v>
      </c>
    </row>
    <row r="86" spans="1:5" ht="12.75">
      <c r="A86" s="33" t="s">
        <v>364</v>
      </c>
      <c r="B86" s="33" t="s">
        <v>205</v>
      </c>
      <c r="C86" s="327">
        <v>30000</v>
      </c>
      <c r="D86" s="327">
        <v>0</v>
      </c>
      <c r="E86" s="76">
        <v>0</v>
      </c>
    </row>
    <row r="87" spans="1:5" ht="12.75">
      <c r="A87" s="328" t="s">
        <v>365</v>
      </c>
      <c r="B87" s="328" t="s">
        <v>366</v>
      </c>
      <c r="C87" s="329" t="s">
        <v>115</v>
      </c>
      <c r="D87" s="329">
        <v>0</v>
      </c>
      <c r="E87" s="366" t="s">
        <v>115</v>
      </c>
    </row>
    <row r="88" spans="1:5" ht="12.75">
      <c r="A88" s="328" t="s">
        <v>367</v>
      </c>
      <c r="B88" s="328" t="s">
        <v>368</v>
      </c>
      <c r="C88" s="329" t="s">
        <v>115</v>
      </c>
      <c r="D88" s="329">
        <v>0</v>
      </c>
      <c r="E88" s="366" t="s">
        <v>115</v>
      </c>
    </row>
    <row r="89" spans="1:5" ht="12.75">
      <c r="A89" s="325" t="s">
        <v>684</v>
      </c>
      <c r="B89" s="325" t="s">
        <v>685</v>
      </c>
      <c r="C89" s="326">
        <v>62000</v>
      </c>
      <c r="D89" s="326">
        <v>29873</v>
      </c>
      <c r="E89" s="365">
        <v>48.18</v>
      </c>
    </row>
    <row r="90" spans="1:5" ht="12.75">
      <c r="A90" s="401" t="s">
        <v>665</v>
      </c>
      <c r="B90" s="402"/>
      <c r="C90" s="322">
        <v>62000</v>
      </c>
      <c r="D90" s="322">
        <v>29873</v>
      </c>
      <c r="E90" s="361">
        <v>48.18</v>
      </c>
    </row>
    <row r="91" spans="1:5" ht="12.75">
      <c r="A91" s="401" t="s">
        <v>666</v>
      </c>
      <c r="B91" s="402"/>
      <c r="C91" s="322">
        <v>62000</v>
      </c>
      <c r="D91" s="322">
        <v>29873</v>
      </c>
      <c r="E91" s="361">
        <v>48.18</v>
      </c>
    </row>
    <row r="92" spans="1:5" ht="12.75">
      <c r="A92" s="33" t="s">
        <v>260</v>
      </c>
      <c r="B92" s="33" t="s">
        <v>261</v>
      </c>
      <c r="C92" s="327">
        <v>1000</v>
      </c>
      <c r="D92" s="327">
        <v>0</v>
      </c>
      <c r="E92" s="76">
        <v>0</v>
      </c>
    </row>
    <row r="93" spans="1:5" ht="12.75">
      <c r="A93" s="328" t="s">
        <v>262</v>
      </c>
      <c r="B93" s="328" t="s">
        <v>263</v>
      </c>
      <c r="C93" s="329" t="s">
        <v>115</v>
      </c>
      <c r="D93" s="329">
        <v>0</v>
      </c>
      <c r="E93" s="366" t="s">
        <v>115</v>
      </c>
    </row>
    <row r="94" spans="1:5" ht="12.75">
      <c r="A94" s="33" t="s">
        <v>284</v>
      </c>
      <c r="B94" s="33" t="s">
        <v>285</v>
      </c>
      <c r="C94" s="327">
        <v>18000</v>
      </c>
      <c r="D94" s="327">
        <v>4500</v>
      </c>
      <c r="E94" s="76">
        <v>25</v>
      </c>
    </row>
    <row r="95" spans="1:5" ht="12.75">
      <c r="A95" s="328" t="s">
        <v>286</v>
      </c>
      <c r="B95" s="328" t="s">
        <v>287</v>
      </c>
      <c r="C95" s="329" t="s">
        <v>115</v>
      </c>
      <c r="D95" s="329">
        <v>4500</v>
      </c>
      <c r="E95" s="366" t="s">
        <v>115</v>
      </c>
    </row>
    <row r="96" spans="1:5" ht="12.75">
      <c r="A96" s="328" t="s">
        <v>298</v>
      </c>
      <c r="B96" s="328" t="s">
        <v>299</v>
      </c>
      <c r="C96" s="329" t="s">
        <v>115</v>
      </c>
      <c r="D96" s="329">
        <v>0</v>
      </c>
      <c r="E96" s="366" t="s">
        <v>115</v>
      </c>
    </row>
    <row r="97" spans="1:5" ht="12.75">
      <c r="A97" s="328" t="s">
        <v>302</v>
      </c>
      <c r="B97" s="328" t="s">
        <v>303</v>
      </c>
      <c r="C97" s="329" t="s">
        <v>115</v>
      </c>
      <c r="D97" s="329">
        <v>0</v>
      </c>
      <c r="E97" s="366" t="s">
        <v>115</v>
      </c>
    </row>
    <row r="98" spans="1:5" ht="12.75">
      <c r="A98" s="33" t="s">
        <v>304</v>
      </c>
      <c r="B98" s="33" t="s">
        <v>305</v>
      </c>
      <c r="C98" s="327">
        <v>5000</v>
      </c>
      <c r="D98" s="327">
        <v>9154</v>
      </c>
      <c r="E98" s="76">
        <v>183.08</v>
      </c>
    </row>
    <row r="99" spans="1:5" ht="12.75">
      <c r="A99" s="328" t="s">
        <v>306</v>
      </c>
      <c r="B99" s="328" t="s">
        <v>305</v>
      </c>
      <c r="C99" s="329" t="s">
        <v>115</v>
      </c>
      <c r="D99" s="329">
        <v>9154</v>
      </c>
      <c r="E99" s="366" t="s">
        <v>115</v>
      </c>
    </row>
    <row r="100" spans="1:5" ht="12.75">
      <c r="A100" s="33" t="s">
        <v>307</v>
      </c>
      <c r="B100" s="33" t="s">
        <v>308</v>
      </c>
      <c r="C100" s="327">
        <v>38000</v>
      </c>
      <c r="D100" s="327">
        <v>16219</v>
      </c>
      <c r="E100" s="76">
        <v>42.68</v>
      </c>
    </row>
    <row r="101" spans="1:5" ht="12.75">
      <c r="A101" s="328" t="s">
        <v>313</v>
      </c>
      <c r="B101" s="328" t="s">
        <v>314</v>
      </c>
      <c r="C101" s="329" t="s">
        <v>115</v>
      </c>
      <c r="D101" s="329">
        <v>11554</v>
      </c>
      <c r="E101" s="366" t="s">
        <v>115</v>
      </c>
    </row>
    <row r="102" spans="1:5" ht="12.75">
      <c r="A102" s="328" t="s">
        <v>319</v>
      </c>
      <c r="B102" s="328" t="s">
        <v>308</v>
      </c>
      <c r="C102" s="329" t="s">
        <v>115</v>
      </c>
      <c r="D102" s="329">
        <v>4665</v>
      </c>
      <c r="E102" s="366" t="s">
        <v>115</v>
      </c>
    </row>
    <row r="103" spans="1:5" ht="12.75">
      <c r="A103" s="325" t="s">
        <v>686</v>
      </c>
      <c r="B103" s="325" t="s">
        <v>687</v>
      </c>
      <c r="C103" s="326">
        <v>2244000</v>
      </c>
      <c r="D103" s="326">
        <v>1086821.17</v>
      </c>
      <c r="E103" s="365">
        <v>48.43</v>
      </c>
    </row>
    <row r="104" spans="1:5" ht="12.75">
      <c r="A104" s="401" t="s">
        <v>665</v>
      </c>
      <c r="B104" s="402"/>
      <c r="C104" s="322">
        <v>1643000</v>
      </c>
      <c r="D104" s="322">
        <v>708188.54</v>
      </c>
      <c r="E104" s="361">
        <v>43.1</v>
      </c>
    </row>
    <row r="105" spans="1:5" ht="12.75">
      <c r="A105" s="401" t="s">
        <v>666</v>
      </c>
      <c r="B105" s="402"/>
      <c r="C105" s="322">
        <v>1643000</v>
      </c>
      <c r="D105" s="322">
        <v>708188.54</v>
      </c>
      <c r="E105" s="361">
        <v>43.1</v>
      </c>
    </row>
    <row r="106" spans="1:5" ht="12.75">
      <c r="A106" s="33" t="s">
        <v>270</v>
      </c>
      <c r="B106" s="33" t="s">
        <v>271</v>
      </c>
      <c r="C106" s="327">
        <v>52000</v>
      </c>
      <c r="D106" s="327">
        <v>70487.43</v>
      </c>
      <c r="E106" s="76">
        <v>135.55</v>
      </c>
    </row>
    <row r="107" spans="1:5" ht="12.75">
      <c r="A107" s="328" t="s">
        <v>272</v>
      </c>
      <c r="B107" s="328" t="s">
        <v>273</v>
      </c>
      <c r="C107" s="329" t="s">
        <v>115</v>
      </c>
      <c r="D107" s="329">
        <v>38637.71</v>
      </c>
      <c r="E107" s="366" t="s">
        <v>115</v>
      </c>
    </row>
    <row r="108" spans="1:5" ht="12.75">
      <c r="A108" s="328" t="s">
        <v>278</v>
      </c>
      <c r="B108" s="328" t="s">
        <v>279</v>
      </c>
      <c r="C108" s="329" t="s">
        <v>115</v>
      </c>
      <c r="D108" s="329">
        <v>31849.72</v>
      </c>
      <c r="E108" s="366" t="s">
        <v>115</v>
      </c>
    </row>
    <row r="109" spans="1:5" ht="12.75">
      <c r="A109" s="328" t="s">
        <v>280</v>
      </c>
      <c r="B109" s="328" t="s">
        <v>281</v>
      </c>
      <c r="C109" s="329" t="s">
        <v>115</v>
      </c>
      <c r="D109" s="329">
        <v>0</v>
      </c>
      <c r="E109" s="366" t="s">
        <v>115</v>
      </c>
    </row>
    <row r="110" spans="1:5" ht="12.75">
      <c r="A110" s="33" t="s">
        <v>284</v>
      </c>
      <c r="B110" s="33" t="s">
        <v>285</v>
      </c>
      <c r="C110" s="327">
        <v>1489000</v>
      </c>
      <c r="D110" s="327">
        <v>637471.11</v>
      </c>
      <c r="E110" s="76">
        <v>42.81</v>
      </c>
    </row>
    <row r="111" spans="1:5" ht="12.75">
      <c r="A111" s="328" t="s">
        <v>286</v>
      </c>
      <c r="B111" s="328" t="s">
        <v>287</v>
      </c>
      <c r="C111" s="329" t="s">
        <v>115</v>
      </c>
      <c r="D111" s="329">
        <v>251966.29</v>
      </c>
      <c r="E111" s="366" t="s">
        <v>115</v>
      </c>
    </row>
    <row r="112" spans="1:5" ht="12.75">
      <c r="A112" s="328" t="s">
        <v>292</v>
      </c>
      <c r="B112" s="328" t="s">
        <v>293</v>
      </c>
      <c r="C112" s="329" t="s">
        <v>115</v>
      </c>
      <c r="D112" s="329">
        <v>40801.32</v>
      </c>
      <c r="E112" s="366" t="s">
        <v>115</v>
      </c>
    </row>
    <row r="113" spans="1:5" ht="12.75">
      <c r="A113" s="328" t="s">
        <v>294</v>
      </c>
      <c r="B113" s="328" t="s">
        <v>295</v>
      </c>
      <c r="C113" s="329" t="s">
        <v>115</v>
      </c>
      <c r="D113" s="329">
        <v>47541.39</v>
      </c>
      <c r="E113" s="366" t="s">
        <v>115</v>
      </c>
    </row>
    <row r="114" spans="1:5" ht="12.75">
      <c r="A114" s="328" t="s">
        <v>300</v>
      </c>
      <c r="B114" s="328" t="s">
        <v>301</v>
      </c>
      <c r="C114" s="329" t="s">
        <v>115</v>
      </c>
      <c r="D114" s="329">
        <v>246751.46</v>
      </c>
      <c r="E114" s="366" t="s">
        <v>115</v>
      </c>
    </row>
    <row r="115" spans="1:5" ht="12.75">
      <c r="A115" s="328" t="s">
        <v>302</v>
      </c>
      <c r="B115" s="328" t="s">
        <v>303</v>
      </c>
      <c r="C115" s="329" t="s">
        <v>115</v>
      </c>
      <c r="D115" s="329">
        <v>50410.65</v>
      </c>
      <c r="E115" s="366" t="s">
        <v>115</v>
      </c>
    </row>
    <row r="116" spans="1:5" ht="12.75">
      <c r="A116" s="33" t="s">
        <v>307</v>
      </c>
      <c r="B116" s="33" t="s">
        <v>308</v>
      </c>
      <c r="C116" s="327">
        <v>102000</v>
      </c>
      <c r="D116" s="327">
        <v>230</v>
      </c>
      <c r="E116" s="76">
        <v>0.23</v>
      </c>
    </row>
    <row r="117" spans="1:5" ht="12.75">
      <c r="A117" s="328" t="s">
        <v>311</v>
      </c>
      <c r="B117" s="328" t="s">
        <v>312</v>
      </c>
      <c r="C117" s="329" t="s">
        <v>115</v>
      </c>
      <c r="D117" s="329">
        <v>0</v>
      </c>
      <c r="E117" s="366" t="s">
        <v>115</v>
      </c>
    </row>
    <row r="118" spans="1:5" ht="12.75">
      <c r="A118" s="328" t="s">
        <v>315</v>
      </c>
      <c r="B118" s="328" t="s">
        <v>57</v>
      </c>
      <c r="C118" s="329" t="s">
        <v>115</v>
      </c>
      <c r="D118" s="329">
        <v>230</v>
      </c>
      <c r="E118" s="366" t="s">
        <v>115</v>
      </c>
    </row>
    <row r="119" spans="1:5" ht="12.75">
      <c r="A119" s="401" t="s">
        <v>667</v>
      </c>
      <c r="B119" s="402"/>
      <c r="C119" s="322">
        <v>601000</v>
      </c>
      <c r="D119" s="322">
        <v>378632.63</v>
      </c>
      <c r="E119" s="361">
        <v>63</v>
      </c>
    </row>
    <row r="120" spans="1:5" ht="12.75">
      <c r="A120" s="401" t="s">
        <v>668</v>
      </c>
      <c r="B120" s="402"/>
      <c r="C120" s="322">
        <v>7000</v>
      </c>
      <c r="D120" s="322">
        <v>0</v>
      </c>
      <c r="E120" s="361">
        <v>0</v>
      </c>
    </row>
    <row r="121" spans="1:5" ht="12.75">
      <c r="A121" s="33" t="s">
        <v>284</v>
      </c>
      <c r="B121" s="33" t="s">
        <v>285</v>
      </c>
      <c r="C121" s="327">
        <v>7000</v>
      </c>
      <c r="D121" s="327">
        <v>0</v>
      </c>
      <c r="E121" s="76">
        <v>0</v>
      </c>
    </row>
    <row r="122" spans="1:5" ht="12.75">
      <c r="A122" s="328" t="s">
        <v>300</v>
      </c>
      <c r="B122" s="328" t="s">
        <v>301</v>
      </c>
      <c r="C122" s="329" t="s">
        <v>115</v>
      </c>
      <c r="D122" s="329">
        <v>0</v>
      </c>
      <c r="E122" s="366" t="s">
        <v>115</v>
      </c>
    </row>
    <row r="123" spans="1:5" ht="12.75">
      <c r="A123" s="401" t="s">
        <v>669</v>
      </c>
      <c r="B123" s="402"/>
      <c r="C123" s="322">
        <v>594000</v>
      </c>
      <c r="D123" s="322">
        <v>378632.63</v>
      </c>
      <c r="E123" s="361">
        <v>63.74</v>
      </c>
    </row>
    <row r="124" spans="1:5" ht="12.75">
      <c r="A124" s="33" t="s">
        <v>270</v>
      </c>
      <c r="B124" s="33" t="s">
        <v>271</v>
      </c>
      <c r="C124" s="327">
        <v>200000</v>
      </c>
      <c r="D124" s="327">
        <v>120614.57</v>
      </c>
      <c r="E124" s="76">
        <v>60.31</v>
      </c>
    </row>
    <row r="125" spans="1:5" ht="12.75">
      <c r="A125" s="328" t="s">
        <v>276</v>
      </c>
      <c r="B125" s="328" t="s">
        <v>277</v>
      </c>
      <c r="C125" s="329" t="s">
        <v>115</v>
      </c>
      <c r="D125" s="329">
        <v>120614.57</v>
      </c>
      <c r="E125" s="366" t="s">
        <v>115</v>
      </c>
    </row>
    <row r="126" spans="1:5" ht="12.75">
      <c r="A126" s="33" t="s">
        <v>284</v>
      </c>
      <c r="B126" s="33" t="s">
        <v>285</v>
      </c>
      <c r="C126" s="327">
        <v>173000</v>
      </c>
      <c r="D126" s="327">
        <v>189583.82</v>
      </c>
      <c r="E126" s="76">
        <v>109.59</v>
      </c>
    </row>
    <row r="127" spans="1:5" ht="12.75">
      <c r="A127" s="328" t="s">
        <v>288</v>
      </c>
      <c r="B127" s="328" t="s">
        <v>289</v>
      </c>
      <c r="C127" s="329" t="s">
        <v>115</v>
      </c>
      <c r="D127" s="329">
        <v>189583.82</v>
      </c>
      <c r="E127" s="366" t="s">
        <v>115</v>
      </c>
    </row>
    <row r="128" spans="1:5" ht="12.75">
      <c r="A128" s="328" t="s">
        <v>298</v>
      </c>
      <c r="B128" s="328" t="s">
        <v>299</v>
      </c>
      <c r="C128" s="329" t="s">
        <v>115</v>
      </c>
      <c r="D128" s="329">
        <v>0</v>
      </c>
      <c r="E128" s="366" t="s">
        <v>115</v>
      </c>
    </row>
    <row r="129" spans="1:5" ht="12.75">
      <c r="A129" s="33" t="s">
        <v>307</v>
      </c>
      <c r="B129" s="33" t="s">
        <v>308</v>
      </c>
      <c r="C129" s="327">
        <v>221000</v>
      </c>
      <c r="D129" s="327">
        <v>68434.24</v>
      </c>
      <c r="E129" s="76">
        <v>30.97</v>
      </c>
    </row>
    <row r="130" spans="1:5" ht="12.75">
      <c r="A130" s="328" t="s">
        <v>311</v>
      </c>
      <c r="B130" s="328" t="s">
        <v>312</v>
      </c>
      <c r="C130" s="329" t="s">
        <v>115</v>
      </c>
      <c r="D130" s="329">
        <v>68434.24</v>
      </c>
      <c r="E130" s="366" t="s">
        <v>115</v>
      </c>
    </row>
    <row r="131" spans="1:5" ht="12.75">
      <c r="A131" s="328" t="s">
        <v>319</v>
      </c>
      <c r="B131" s="328" t="s">
        <v>308</v>
      </c>
      <c r="C131" s="329" t="s">
        <v>115</v>
      </c>
      <c r="D131" s="329">
        <v>0</v>
      </c>
      <c r="E131" s="366" t="s">
        <v>115</v>
      </c>
    </row>
    <row r="132" spans="1:5" ht="12.75">
      <c r="A132" s="325" t="s">
        <v>688</v>
      </c>
      <c r="B132" s="325" t="s">
        <v>689</v>
      </c>
      <c r="C132" s="326">
        <v>120000</v>
      </c>
      <c r="D132" s="326">
        <v>48660.03</v>
      </c>
      <c r="E132" s="365">
        <v>40.55</v>
      </c>
    </row>
    <row r="133" spans="1:5" ht="12.75">
      <c r="A133" s="401" t="s">
        <v>665</v>
      </c>
      <c r="B133" s="402"/>
      <c r="C133" s="322">
        <v>110000</v>
      </c>
      <c r="D133" s="322">
        <v>47972.53</v>
      </c>
      <c r="E133" s="361">
        <v>43.61</v>
      </c>
    </row>
    <row r="134" spans="1:5" ht="12.75">
      <c r="A134" s="401" t="s">
        <v>666</v>
      </c>
      <c r="B134" s="402"/>
      <c r="C134" s="322">
        <v>110000</v>
      </c>
      <c r="D134" s="322">
        <v>47972.53</v>
      </c>
      <c r="E134" s="361">
        <v>43.61</v>
      </c>
    </row>
    <row r="135" spans="1:5" ht="12.75">
      <c r="A135" s="33" t="s">
        <v>270</v>
      </c>
      <c r="B135" s="33" t="s">
        <v>271</v>
      </c>
      <c r="C135" s="327">
        <v>90000</v>
      </c>
      <c r="D135" s="327">
        <v>39678.31</v>
      </c>
      <c r="E135" s="76">
        <v>44.09</v>
      </c>
    </row>
    <row r="136" spans="1:5" ht="12.75">
      <c r="A136" s="328" t="s">
        <v>272</v>
      </c>
      <c r="B136" s="328" t="s">
        <v>273</v>
      </c>
      <c r="C136" s="329" t="s">
        <v>115</v>
      </c>
      <c r="D136" s="329">
        <v>1650.3</v>
      </c>
      <c r="E136" s="366" t="s">
        <v>115</v>
      </c>
    </row>
    <row r="137" spans="1:5" ht="12.75">
      <c r="A137" s="328" t="s">
        <v>276</v>
      </c>
      <c r="B137" s="328" t="s">
        <v>277</v>
      </c>
      <c r="C137" s="329" t="s">
        <v>115</v>
      </c>
      <c r="D137" s="329">
        <v>38028.01</v>
      </c>
      <c r="E137" s="366" t="s">
        <v>115</v>
      </c>
    </row>
    <row r="138" spans="1:5" ht="12.75">
      <c r="A138" s="33" t="s">
        <v>284</v>
      </c>
      <c r="B138" s="33" t="s">
        <v>285</v>
      </c>
      <c r="C138" s="327">
        <v>20000</v>
      </c>
      <c r="D138" s="327">
        <v>8294.22</v>
      </c>
      <c r="E138" s="76">
        <v>41.47</v>
      </c>
    </row>
    <row r="139" spans="1:5" ht="12.75">
      <c r="A139" s="328" t="s">
        <v>286</v>
      </c>
      <c r="B139" s="328" t="s">
        <v>287</v>
      </c>
      <c r="C139" s="329" t="s">
        <v>115</v>
      </c>
      <c r="D139" s="329">
        <v>580.04</v>
      </c>
      <c r="E139" s="366" t="s">
        <v>115</v>
      </c>
    </row>
    <row r="140" spans="1:5" ht="12.75">
      <c r="A140" s="328" t="s">
        <v>292</v>
      </c>
      <c r="B140" s="328" t="s">
        <v>293</v>
      </c>
      <c r="C140" s="329" t="s">
        <v>115</v>
      </c>
      <c r="D140" s="329">
        <v>6550.48</v>
      </c>
      <c r="E140" s="366" t="s">
        <v>115</v>
      </c>
    </row>
    <row r="141" spans="1:5" ht="12.75">
      <c r="A141" s="328" t="s">
        <v>294</v>
      </c>
      <c r="B141" s="328" t="s">
        <v>295</v>
      </c>
      <c r="C141" s="329" t="s">
        <v>115</v>
      </c>
      <c r="D141" s="329">
        <v>0</v>
      </c>
      <c r="E141" s="366" t="s">
        <v>115</v>
      </c>
    </row>
    <row r="142" spans="1:5" ht="12.75">
      <c r="A142" s="328" t="s">
        <v>302</v>
      </c>
      <c r="B142" s="328" t="s">
        <v>303</v>
      </c>
      <c r="C142" s="329" t="s">
        <v>115</v>
      </c>
      <c r="D142" s="329">
        <v>1163.7</v>
      </c>
      <c r="E142" s="366" t="s">
        <v>115</v>
      </c>
    </row>
    <row r="143" spans="1:5" ht="12.75">
      <c r="A143" s="401" t="s">
        <v>667</v>
      </c>
      <c r="B143" s="402"/>
      <c r="C143" s="322">
        <v>10000</v>
      </c>
      <c r="D143" s="322">
        <v>687.5</v>
      </c>
      <c r="E143" s="361">
        <v>6.88</v>
      </c>
    </row>
    <row r="144" spans="1:5" ht="12.75">
      <c r="A144" s="401" t="s">
        <v>669</v>
      </c>
      <c r="B144" s="402"/>
      <c r="C144" s="322">
        <v>10000</v>
      </c>
      <c r="D144" s="322">
        <v>687.5</v>
      </c>
      <c r="E144" s="361">
        <v>6.88</v>
      </c>
    </row>
    <row r="145" spans="1:5" ht="12.75">
      <c r="A145" s="33" t="s">
        <v>284</v>
      </c>
      <c r="B145" s="33" t="s">
        <v>285</v>
      </c>
      <c r="C145" s="327">
        <v>10000</v>
      </c>
      <c r="D145" s="327">
        <v>687.5</v>
      </c>
      <c r="E145" s="76">
        <v>6.88</v>
      </c>
    </row>
    <row r="146" spans="1:5" ht="12.75">
      <c r="A146" s="328" t="s">
        <v>288</v>
      </c>
      <c r="B146" s="328" t="s">
        <v>289</v>
      </c>
      <c r="C146" s="329" t="s">
        <v>115</v>
      </c>
      <c r="D146" s="329">
        <v>687.5</v>
      </c>
      <c r="E146" s="366" t="s">
        <v>115</v>
      </c>
    </row>
    <row r="147" spans="1:5" ht="12.75">
      <c r="A147" s="325" t="s">
        <v>692</v>
      </c>
      <c r="B147" s="325" t="s">
        <v>693</v>
      </c>
      <c r="C147" s="326">
        <v>647000</v>
      </c>
      <c r="D147" s="326">
        <v>52009.81</v>
      </c>
      <c r="E147" s="365">
        <v>8.04</v>
      </c>
    </row>
    <row r="148" spans="1:5" ht="12.75">
      <c r="A148" s="401" t="s">
        <v>665</v>
      </c>
      <c r="B148" s="402"/>
      <c r="C148" s="322">
        <v>200000</v>
      </c>
      <c r="D148" s="322">
        <v>0</v>
      </c>
      <c r="E148" s="361">
        <v>0</v>
      </c>
    </row>
    <row r="149" spans="1:5" ht="12.75">
      <c r="A149" s="401" t="s">
        <v>666</v>
      </c>
      <c r="B149" s="402"/>
      <c r="C149" s="322">
        <v>200000</v>
      </c>
      <c r="D149" s="322">
        <v>0</v>
      </c>
      <c r="E149" s="361">
        <v>0</v>
      </c>
    </row>
    <row r="150" spans="1:5" ht="12.75">
      <c r="A150" s="33" t="s">
        <v>385</v>
      </c>
      <c r="B150" s="33" t="s">
        <v>386</v>
      </c>
      <c r="C150" s="327">
        <v>200000</v>
      </c>
      <c r="D150" s="327">
        <v>0</v>
      </c>
      <c r="E150" s="76">
        <v>0</v>
      </c>
    </row>
    <row r="151" spans="1:5" ht="12.75">
      <c r="A151" s="328" t="s">
        <v>387</v>
      </c>
      <c r="B151" s="328" t="s">
        <v>388</v>
      </c>
      <c r="C151" s="329" t="s">
        <v>115</v>
      </c>
      <c r="D151" s="329">
        <v>0</v>
      </c>
      <c r="E151" s="366" t="s">
        <v>115</v>
      </c>
    </row>
    <row r="152" spans="1:5" ht="12.75">
      <c r="A152" s="401" t="s">
        <v>667</v>
      </c>
      <c r="B152" s="402"/>
      <c r="C152" s="322">
        <v>202000</v>
      </c>
      <c r="D152" s="322">
        <v>52009.81</v>
      </c>
      <c r="E152" s="361">
        <v>25.75</v>
      </c>
    </row>
    <row r="153" spans="1:5" ht="12.75">
      <c r="A153" s="401" t="s">
        <v>669</v>
      </c>
      <c r="B153" s="402"/>
      <c r="C153" s="322">
        <v>202000</v>
      </c>
      <c r="D153" s="322">
        <v>52009.81</v>
      </c>
      <c r="E153" s="361">
        <v>25.75</v>
      </c>
    </row>
    <row r="154" spans="1:5" ht="12.75">
      <c r="A154" s="33" t="s">
        <v>399</v>
      </c>
      <c r="B154" s="33" t="s">
        <v>400</v>
      </c>
      <c r="C154" s="327">
        <v>152000</v>
      </c>
      <c r="D154" s="327">
        <v>52009.81</v>
      </c>
      <c r="E154" s="76">
        <v>34.22</v>
      </c>
    </row>
    <row r="155" spans="1:5" ht="12.75">
      <c r="A155" s="328" t="s">
        <v>401</v>
      </c>
      <c r="B155" s="328" t="s">
        <v>232</v>
      </c>
      <c r="C155" s="329" t="s">
        <v>115</v>
      </c>
      <c r="D155" s="329">
        <v>51905.53</v>
      </c>
      <c r="E155" s="366" t="s">
        <v>115</v>
      </c>
    </row>
    <row r="156" spans="1:5" ht="12.75">
      <c r="A156" s="328" t="s">
        <v>402</v>
      </c>
      <c r="B156" s="328" t="s">
        <v>233</v>
      </c>
      <c r="C156" s="329" t="s">
        <v>115</v>
      </c>
      <c r="D156" s="329">
        <v>104.28</v>
      </c>
      <c r="E156" s="366" t="s">
        <v>115</v>
      </c>
    </row>
    <row r="157" spans="1:5" ht="12.75">
      <c r="A157" s="33" t="s">
        <v>417</v>
      </c>
      <c r="B157" s="33" t="s">
        <v>418</v>
      </c>
      <c r="C157" s="327">
        <v>50000</v>
      </c>
      <c r="D157" s="327">
        <v>0</v>
      </c>
      <c r="E157" s="76">
        <v>0</v>
      </c>
    </row>
    <row r="158" spans="1:5" ht="12.75">
      <c r="A158" s="328" t="s">
        <v>419</v>
      </c>
      <c r="B158" s="328" t="s">
        <v>420</v>
      </c>
      <c r="C158" s="329" t="s">
        <v>115</v>
      </c>
      <c r="D158" s="329">
        <v>0</v>
      </c>
      <c r="E158" s="366" t="s">
        <v>115</v>
      </c>
    </row>
    <row r="159" spans="1:5" ht="12.75">
      <c r="A159" s="401" t="s">
        <v>1162</v>
      </c>
      <c r="B159" s="402"/>
      <c r="C159" s="322">
        <v>245000</v>
      </c>
      <c r="D159" s="322">
        <v>0</v>
      </c>
      <c r="E159" s="361">
        <v>0</v>
      </c>
    </row>
    <row r="160" spans="1:5" ht="12.75">
      <c r="A160" s="401" t="s">
        <v>1163</v>
      </c>
      <c r="B160" s="402"/>
      <c r="C160" s="322">
        <v>245000</v>
      </c>
      <c r="D160" s="322">
        <v>0</v>
      </c>
      <c r="E160" s="361">
        <v>0</v>
      </c>
    </row>
    <row r="161" spans="1:5" ht="12.75">
      <c r="A161" s="33" t="s">
        <v>407</v>
      </c>
      <c r="B161" s="33" t="s">
        <v>408</v>
      </c>
      <c r="C161" s="327">
        <v>245000</v>
      </c>
      <c r="D161" s="327">
        <v>0</v>
      </c>
      <c r="E161" s="76">
        <v>0</v>
      </c>
    </row>
    <row r="162" spans="1:5" ht="12.75">
      <c r="A162" s="328" t="s">
        <v>409</v>
      </c>
      <c r="B162" s="328" t="s">
        <v>239</v>
      </c>
      <c r="C162" s="329" t="s">
        <v>115</v>
      </c>
      <c r="D162" s="329">
        <v>0</v>
      </c>
      <c r="E162" s="366" t="s">
        <v>115</v>
      </c>
    </row>
    <row r="163" spans="1:5" ht="12.75">
      <c r="A163" s="325" t="s">
        <v>694</v>
      </c>
      <c r="B163" s="325" t="s">
        <v>1334</v>
      </c>
      <c r="C163" s="326">
        <v>450000</v>
      </c>
      <c r="D163" s="326">
        <v>0</v>
      </c>
      <c r="E163" s="365">
        <v>0</v>
      </c>
    </row>
    <row r="164" spans="1:5" ht="12.75">
      <c r="A164" s="401" t="s">
        <v>667</v>
      </c>
      <c r="B164" s="402"/>
      <c r="C164" s="322">
        <v>450000</v>
      </c>
      <c r="D164" s="322">
        <v>0</v>
      </c>
      <c r="E164" s="361">
        <v>0</v>
      </c>
    </row>
    <row r="165" spans="1:5" ht="12.75">
      <c r="A165" s="401" t="s">
        <v>669</v>
      </c>
      <c r="B165" s="402"/>
      <c r="C165" s="322">
        <v>450000</v>
      </c>
      <c r="D165" s="322">
        <v>0</v>
      </c>
      <c r="E165" s="361">
        <v>0</v>
      </c>
    </row>
    <row r="166" spans="1:5" ht="12.75">
      <c r="A166" s="33" t="s">
        <v>427</v>
      </c>
      <c r="B166" s="33" t="s">
        <v>428</v>
      </c>
      <c r="C166" s="327">
        <v>450000</v>
      </c>
      <c r="D166" s="327">
        <v>0</v>
      </c>
      <c r="E166" s="76">
        <v>0</v>
      </c>
    </row>
    <row r="167" spans="1:5" ht="12.75">
      <c r="A167" s="328" t="s">
        <v>429</v>
      </c>
      <c r="B167" s="328" t="s">
        <v>428</v>
      </c>
      <c r="C167" s="329" t="s">
        <v>115</v>
      </c>
      <c r="D167" s="329">
        <v>0</v>
      </c>
      <c r="E167" s="366" t="s">
        <v>115</v>
      </c>
    </row>
    <row r="168" spans="1:5" ht="12.75">
      <c r="A168" s="325" t="s">
        <v>826</v>
      </c>
      <c r="B168" s="325" t="s">
        <v>1229</v>
      </c>
      <c r="C168" s="326">
        <v>100000</v>
      </c>
      <c r="D168" s="326">
        <v>0</v>
      </c>
      <c r="E168" s="365">
        <v>0</v>
      </c>
    </row>
    <row r="169" spans="1:5" ht="12.75">
      <c r="A169" s="401" t="s">
        <v>665</v>
      </c>
      <c r="B169" s="402"/>
      <c r="C169" s="322">
        <v>100000</v>
      </c>
      <c r="D169" s="322">
        <v>0</v>
      </c>
      <c r="E169" s="361">
        <v>0</v>
      </c>
    </row>
    <row r="170" spans="1:5" ht="12.75">
      <c r="A170" s="401" t="s">
        <v>666</v>
      </c>
      <c r="B170" s="402"/>
      <c r="C170" s="322">
        <v>100000</v>
      </c>
      <c r="D170" s="322">
        <v>0</v>
      </c>
      <c r="E170" s="361">
        <v>0</v>
      </c>
    </row>
    <row r="171" spans="1:5" ht="12.75">
      <c r="A171" s="33" t="s">
        <v>385</v>
      </c>
      <c r="B171" s="33" t="s">
        <v>386</v>
      </c>
      <c r="C171" s="327">
        <v>100000</v>
      </c>
      <c r="D171" s="327">
        <v>0</v>
      </c>
      <c r="E171" s="76">
        <v>0</v>
      </c>
    </row>
    <row r="172" spans="1:5" ht="12.75">
      <c r="A172" s="328" t="s">
        <v>387</v>
      </c>
      <c r="B172" s="328" t="s">
        <v>388</v>
      </c>
      <c r="C172" s="329" t="s">
        <v>115</v>
      </c>
      <c r="D172" s="329">
        <v>0</v>
      </c>
      <c r="E172" s="366" t="s">
        <v>115</v>
      </c>
    </row>
    <row r="173" spans="1:5" ht="12.75">
      <c r="A173" s="325" t="s">
        <v>695</v>
      </c>
      <c r="B173" s="325" t="s">
        <v>696</v>
      </c>
      <c r="C173" s="326">
        <v>30000</v>
      </c>
      <c r="D173" s="326">
        <v>0</v>
      </c>
      <c r="E173" s="365">
        <v>0</v>
      </c>
    </row>
    <row r="174" spans="1:5" ht="12.75">
      <c r="A174" s="401" t="s">
        <v>665</v>
      </c>
      <c r="B174" s="402"/>
      <c r="C174" s="322">
        <v>30000</v>
      </c>
      <c r="D174" s="322">
        <v>0</v>
      </c>
      <c r="E174" s="361">
        <v>0</v>
      </c>
    </row>
    <row r="175" spans="1:5" ht="12.75">
      <c r="A175" s="401" t="s">
        <v>666</v>
      </c>
      <c r="B175" s="402"/>
      <c r="C175" s="322">
        <v>30000</v>
      </c>
      <c r="D175" s="322">
        <v>0</v>
      </c>
      <c r="E175" s="361">
        <v>0</v>
      </c>
    </row>
    <row r="176" spans="1:5" ht="12.75">
      <c r="A176" s="33" t="s">
        <v>284</v>
      </c>
      <c r="B176" s="33" t="s">
        <v>285</v>
      </c>
      <c r="C176" s="327">
        <v>30000</v>
      </c>
      <c r="D176" s="327">
        <v>0</v>
      </c>
      <c r="E176" s="76">
        <v>0</v>
      </c>
    </row>
    <row r="177" spans="1:5" ht="12.75">
      <c r="A177" s="328" t="s">
        <v>302</v>
      </c>
      <c r="B177" s="328" t="s">
        <v>303</v>
      </c>
      <c r="C177" s="329" t="s">
        <v>115</v>
      </c>
      <c r="D177" s="329">
        <v>0</v>
      </c>
      <c r="E177" s="366" t="s">
        <v>115</v>
      </c>
    </row>
    <row r="178" spans="1:5" ht="12.75">
      <c r="A178" s="323" t="s">
        <v>697</v>
      </c>
      <c r="B178" s="323" t="s">
        <v>698</v>
      </c>
      <c r="C178" s="324">
        <v>250000</v>
      </c>
      <c r="D178" s="324">
        <v>109729.99</v>
      </c>
      <c r="E178" s="364">
        <v>43.89</v>
      </c>
    </row>
    <row r="179" spans="1:5" ht="12.75">
      <c r="A179" s="325" t="s">
        <v>676</v>
      </c>
      <c r="B179" s="325" t="s">
        <v>699</v>
      </c>
      <c r="C179" s="326">
        <v>250000</v>
      </c>
      <c r="D179" s="326">
        <v>109729.99</v>
      </c>
      <c r="E179" s="365">
        <v>43.89</v>
      </c>
    </row>
    <row r="180" spans="1:5" ht="12.75">
      <c r="A180" s="401" t="s">
        <v>665</v>
      </c>
      <c r="B180" s="402"/>
      <c r="C180" s="322">
        <v>250000</v>
      </c>
      <c r="D180" s="322">
        <v>109729.99</v>
      </c>
      <c r="E180" s="361">
        <v>43.89</v>
      </c>
    </row>
    <row r="181" spans="1:5" ht="12.75">
      <c r="A181" s="401" t="s">
        <v>666</v>
      </c>
      <c r="B181" s="402"/>
      <c r="C181" s="322">
        <v>250000</v>
      </c>
      <c r="D181" s="322">
        <v>109729.99</v>
      </c>
      <c r="E181" s="361">
        <v>43.89</v>
      </c>
    </row>
    <row r="182" spans="1:5" ht="12.75">
      <c r="A182" s="33" t="s">
        <v>307</v>
      </c>
      <c r="B182" s="33" t="s">
        <v>308</v>
      </c>
      <c r="C182" s="327">
        <v>250000</v>
      </c>
      <c r="D182" s="327">
        <v>109729.99</v>
      </c>
      <c r="E182" s="76">
        <v>43.89</v>
      </c>
    </row>
    <row r="183" spans="1:5" ht="12.75">
      <c r="A183" s="328" t="s">
        <v>309</v>
      </c>
      <c r="B183" s="328" t="s">
        <v>310</v>
      </c>
      <c r="C183" s="329" t="s">
        <v>115</v>
      </c>
      <c r="D183" s="329">
        <v>109729.99</v>
      </c>
      <c r="E183" s="366" t="s">
        <v>115</v>
      </c>
    </row>
    <row r="184" spans="1:5" ht="12.75">
      <c r="A184" s="323" t="s">
        <v>701</v>
      </c>
      <c r="B184" s="323" t="s">
        <v>702</v>
      </c>
      <c r="C184" s="324">
        <v>5600</v>
      </c>
      <c r="D184" s="324">
        <v>0</v>
      </c>
      <c r="E184" s="364">
        <v>0</v>
      </c>
    </row>
    <row r="185" spans="1:5" ht="12.75">
      <c r="A185" s="325" t="s">
        <v>676</v>
      </c>
      <c r="B185" s="325" t="s">
        <v>703</v>
      </c>
      <c r="C185" s="326">
        <v>5600</v>
      </c>
      <c r="D185" s="326">
        <v>0</v>
      </c>
      <c r="E185" s="365">
        <v>0</v>
      </c>
    </row>
    <row r="186" spans="1:5" ht="12.75">
      <c r="A186" s="401" t="s">
        <v>665</v>
      </c>
      <c r="B186" s="402"/>
      <c r="C186" s="322">
        <v>5600</v>
      </c>
      <c r="D186" s="322">
        <v>0</v>
      </c>
      <c r="E186" s="361">
        <v>0</v>
      </c>
    </row>
    <row r="187" spans="1:5" ht="12.75">
      <c r="A187" s="401" t="s">
        <v>666</v>
      </c>
      <c r="B187" s="402"/>
      <c r="C187" s="322">
        <v>5600</v>
      </c>
      <c r="D187" s="322">
        <v>0</v>
      </c>
      <c r="E187" s="361">
        <v>0</v>
      </c>
    </row>
    <row r="188" spans="1:5" ht="12.75">
      <c r="A188" s="33" t="s">
        <v>364</v>
      </c>
      <c r="B188" s="33" t="s">
        <v>205</v>
      </c>
      <c r="C188" s="327">
        <v>5600</v>
      </c>
      <c r="D188" s="327">
        <v>0</v>
      </c>
      <c r="E188" s="76">
        <v>0</v>
      </c>
    </row>
    <row r="189" spans="1:5" ht="12.75">
      <c r="A189" s="328" t="s">
        <v>365</v>
      </c>
      <c r="B189" s="328" t="s">
        <v>366</v>
      </c>
      <c r="C189" s="329" t="s">
        <v>115</v>
      </c>
      <c r="D189" s="329">
        <v>0</v>
      </c>
      <c r="E189" s="366" t="s">
        <v>115</v>
      </c>
    </row>
    <row r="190" spans="1:5" ht="12.75">
      <c r="A190" s="323" t="s">
        <v>704</v>
      </c>
      <c r="B190" s="323" t="s">
        <v>705</v>
      </c>
      <c r="C190" s="324">
        <v>1831900</v>
      </c>
      <c r="D190" s="324">
        <v>418489.13</v>
      </c>
      <c r="E190" s="364">
        <v>22.84</v>
      </c>
    </row>
    <row r="191" spans="1:5" ht="12.75">
      <c r="A191" s="325" t="s">
        <v>678</v>
      </c>
      <c r="B191" s="325" t="s">
        <v>706</v>
      </c>
      <c r="C191" s="326">
        <v>525000</v>
      </c>
      <c r="D191" s="326">
        <v>262502.28</v>
      </c>
      <c r="E191" s="365">
        <v>50</v>
      </c>
    </row>
    <row r="192" spans="1:5" ht="12.75">
      <c r="A192" s="401" t="s">
        <v>665</v>
      </c>
      <c r="B192" s="402"/>
      <c r="C192" s="322">
        <v>525000</v>
      </c>
      <c r="D192" s="322">
        <v>262502.28</v>
      </c>
      <c r="E192" s="361">
        <v>50</v>
      </c>
    </row>
    <row r="193" spans="1:5" ht="12.75">
      <c r="A193" s="401" t="s">
        <v>666</v>
      </c>
      <c r="B193" s="402"/>
      <c r="C193" s="322">
        <v>525000</v>
      </c>
      <c r="D193" s="322">
        <v>262502.28</v>
      </c>
      <c r="E193" s="361">
        <v>50</v>
      </c>
    </row>
    <row r="194" spans="1:5" ht="12.75">
      <c r="A194" s="33" t="s">
        <v>364</v>
      </c>
      <c r="B194" s="33" t="s">
        <v>205</v>
      </c>
      <c r="C194" s="327">
        <v>525000</v>
      </c>
      <c r="D194" s="327">
        <v>262502.28</v>
      </c>
      <c r="E194" s="76">
        <v>50</v>
      </c>
    </row>
    <row r="195" spans="1:5" ht="12.75">
      <c r="A195" s="328" t="s">
        <v>365</v>
      </c>
      <c r="B195" s="328" t="s">
        <v>366</v>
      </c>
      <c r="C195" s="329" t="s">
        <v>115</v>
      </c>
      <c r="D195" s="329">
        <v>262502.28</v>
      </c>
      <c r="E195" s="366" t="s">
        <v>115</v>
      </c>
    </row>
    <row r="196" spans="1:5" ht="12.75">
      <c r="A196" s="325" t="s">
        <v>680</v>
      </c>
      <c r="B196" s="325" t="s">
        <v>1335</v>
      </c>
      <c r="C196" s="326">
        <v>50000</v>
      </c>
      <c r="D196" s="326">
        <v>0</v>
      </c>
      <c r="E196" s="365">
        <v>0</v>
      </c>
    </row>
    <row r="197" spans="1:5" ht="12.75">
      <c r="A197" s="401" t="s">
        <v>665</v>
      </c>
      <c r="B197" s="402"/>
      <c r="C197" s="322">
        <v>50000</v>
      </c>
      <c r="D197" s="322">
        <v>0</v>
      </c>
      <c r="E197" s="361">
        <v>0</v>
      </c>
    </row>
    <row r="198" spans="1:5" ht="12.75">
      <c r="A198" s="401" t="s">
        <v>666</v>
      </c>
      <c r="B198" s="402"/>
      <c r="C198" s="322">
        <v>50000</v>
      </c>
      <c r="D198" s="322">
        <v>0</v>
      </c>
      <c r="E198" s="361">
        <v>0</v>
      </c>
    </row>
    <row r="199" spans="1:5" ht="12.75">
      <c r="A199" s="33" t="s">
        <v>284</v>
      </c>
      <c r="B199" s="33" t="s">
        <v>285</v>
      </c>
      <c r="C199" s="327">
        <v>50000</v>
      </c>
      <c r="D199" s="327">
        <v>0</v>
      </c>
      <c r="E199" s="76">
        <v>0</v>
      </c>
    </row>
    <row r="200" spans="1:5" ht="12.75">
      <c r="A200" s="328" t="s">
        <v>298</v>
      </c>
      <c r="B200" s="328" t="s">
        <v>299</v>
      </c>
      <c r="C200" s="329" t="s">
        <v>115</v>
      </c>
      <c r="D200" s="329">
        <v>0</v>
      </c>
      <c r="E200" s="366" t="s">
        <v>115</v>
      </c>
    </row>
    <row r="201" spans="1:5" ht="12.75">
      <c r="A201" s="325" t="s">
        <v>682</v>
      </c>
      <c r="B201" s="325" t="s">
        <v>707</v>
      </c>
      <c r="C201" s="326">
        <v>50000</v>
      </c>
      <c r="D201" s="326">
        <v>0</v>
      </c>
      <c r="E201" s="365">
        <v>0</v>
      </c>
    </row>
    <row r="202" spans="1:5" ht="12.75">
      <c r="A202" s="401" t="s">
        <v>665</v>
      </c>
      <c r="B202" s="402"/>
      <c r="C202" s="322">
        <v>50000</v>
      </c>
      <c r="D202" s="322">
        <v>0</v>
      </c>
      <c r="E202" s="361">
        <v>0</v>
      </c>
    </row>
    <row r="203" spans="1:5" ht="12.75">
      <c r="A203" s="401" t="s">
        <v>666</v>
      </c>
      <c r="B203" s="402"/>
      <c r="C203" s="322">
        <v>50000</v>
      </c>
      <c r="D203" s="322">
        <v>0</v>
      </c>
      <c r="E203" s="361">
        <v>0</v>
      </c>
    </row>
    <row r="204" spans="1:5" ht="12.75">
      <c r="A204" s="33" t="s">
        <v>345</v>
      </c>
      <c r="B204" s="33" t="s">
        <v>346</v>
      </c>
      <c r="C204" s="327">
        <v>50000</v>
      </c>
      <c r="D204" s="327">
        <v>0</v>
      </c>
      <c r="E204" s="76">
        <v>0</v>
      </c>
    </row>
    <row r="205" spans="1:5" ht="12.75">
      <c r="A205" s="328" t="s">
        <v>347</v>
      </c>
      <c r="B205" s="328" t="s">
        <v>348</v>
      </c>
      <c r="C205" s="329" t="s">
        <v>115</v>
      </c>
      <c r="D205" s="329">
        <v>0</v>
      </c>
      <c r="E205" s="366" t="s">
        <v>115</v>
      </c>
    </row>
    <row r="206" spans="1:5" ht="12.75">
      <c r="A206" s="325" t="s">
        <v>759</v>
      </c>
      <c r="B206" s="325" t="s">
        <v>1144</v>
      </c>
      <c r="C206" s="326">
        <v>1021500</v>
      </c>
      <c r="D206" s="326">
        <v>80986.85</v>
      </c>
      <c r="E206" s="365">
        <v>7.93</v>
      </c>
    </row>
    <row r="207" spans="1:5" ht="12.75">
      <c r="A207" s="401" t="s">
        <v>665</v>
      </c>
      <c r="B207" s="402"/>
      <c r="C207" s="322">
        <v>153225</v>
      </c>
      <c r="D207" s="322">
        <v>12148.01</v>
      </c>
      <c r="E207" s="361">
        <v>7.93</v>
      </c>
    </row>
    <row r="208" spans="1:5" ht="12.75">
      <c r="A208" s="401" t="s">
        <v>666</v>
      </c>
      <c r="B208" s="402"/>
      <c r="C208" s="322">
        <v>153225</v>
      </c>
      <c r="D208" s="322">
        <v>12148.01</v>
      </c>
      <c r="E208" s="361">
        <v>7.93</v>
      </c>
    </row>
    <row r="209" spans="1:5" ht="12.75">
      <c r="A209" s="33" t="s">
        <v>243</v>
      </c>
      <c r="B209" s="33" t="s">
        <v>244</v>
      </c>
      <c r="C209" s="327">
        <v>23176</v>
      </c>
      <c r="D209" s="327">
        <v>9452.8</v>
      </c>
      <c r="E209" s="76">
        <v>40.79</v>
      </c>
    </row>
    <row r="210" spans="1:5" ht="12.75">
      <c r="A210" s="328" t="s">
        <v>245</v>
      </c>
      <c r="B210" s="328" t="s">
        <v>246</v>
      </c>
      <c r="C210" s="329" t="s">
        <v>115</v>
      </c>
      <c r="D210" s="329">
        <v>9452.8</v>
      </c>
      <c r="E210" s="366" t="s">
        <v>115</v>
      </c>
    </row>
    <row r="211" spans="1:5" ht="12.75">
      <c r="A211" s="33" t="s">
        <v>252</v>
      </c>
      <c r="B211" s="33" t="s">
        <v>253</v>
      </c>
      <c r="C211" s="327">
        <v>3824</v>
      </c>
      <c r="D211" s="327">
        <v>1559.71</v>
      </c>
      <c r="E211" s="76">
        <v>40.79</v>
      </c>
    </row>
    <row r="212" spans="1:5" ht="12.75">
      <c r="A212" s="328" t="s">
        <v>256</v>
      </c>
      <c r="B212" s="328" t="s">
        <v>257</v>
      </c>
      <c r="C212" s="329" t="s">
        <v>115</v>
      </c>
      <c r="D212" s="329">
        <v>1559.71</v>
      </c>
      <c r="E212" s="366" t="s">
        <v>115</v>
      </c>
    </row>
    <row r="213" spans="1:5" ht="12.75">
      <c r="A213" s="33" t="s">
        <v>260</v>
      </c>
      <c r="B213" s="33" t="s">
        <v>261</v>
      </c>
      <c r="C213" s="327">
        <v>9000</v>
      </c>
      <c r="D213" s="327">
        <v>918</v>
      </c>
      <c r="E213" s="76">
        <v>10.2</v>
      </c>
    </row>
    <row r="214" spans="1:5" ht="12.75">
      <c r="A214" s="328" t="s">
        <v>262</v>
      </c>
      <c r="B214" s="328" t="s">
        <v>263</v>
      </c>
      <c r="C214" s="329" t="s">
        <v>115</v>
      </c>
      <c r="D214" s="329">
        <v>918</v>
      </c>
      <c r="E214" s="366" t="s">
        <v>115</v>
      </c>
    </row>
    <row r="215" spans="1:5" ht="12.75">
      <c r="A215" s="33" t="s">
        <v>284</v>
      </c>
      <c r="B215" s="33" t="s">
        <v>285</v>
      </c>
      <c r="C215" s="327">
        <v>111600</v>
      </c>
      <c r="D215" s="327">
        <v>217.5</v>
      </c>
      <c r="E215" s="76">
        <v>0.19</v>
      </c>
    </row>
    <row r="216" spans="1:5" ht="12.75">
      <c r="A216" s="328" t="s">
        <v>298</v>
      </c>
      <c r="B216" s="328" t="s">
        <v>299</v>
      </c>
      <c r="C216" s="329" t="s">
        <v>115</v>
      </c>
      <c r="D216" s="329">
        <v>0</v>
      </c>
      <c r="E216" s="366" t="s">
        <v>115</v>
      </c>
    </row>
    <row r="217" spans="1:5" ht="12.75">
      <c r="A217" s="328" t="s">
        <v>302</v>
      </c>
      <c r="B217" s="328" t="s">
        <v>303</v>
      </c>
      <c r="C217" s="329" t="s">
        <v>115</v>
      </c>
      <c r="D217" s="329">
        <v>217.5</v>
      </c>
      <c r="E217" s="366" t="s">
        <v>115</v>
      </c>
    </row>
    <row r="218" spans="1:5" ht="12.75">
      <c r="A218" s="33" t="s">
        <v>304</v>
      </c>
      <c r="B218" s="33" t="s">
        <v>305</v>
      </c>
      <c r="C218" s="327">
        <v>5625</v>
      </c>
      <c r="D218" s="327">
        <v>0</v>
      </c>
      <c r="E218" s="76">
        <v>0</v>
      </c>
    </row>
    <row r="219" spans="1:5" ht="12.75">
      <c r="A219" s="328" t="s">
        <v>306</v>
      </c>
      <c r="B219" s="328" t="s">
        <v>305</v>
      </c>
      <c r="C219" s="329" t="s">
        <v>115</v>
      </c>
      <c r="D219" s="329">
        <v>0</v>
      </c>
      <c r="E219" s="366" t="s">
        <v>115</v>
      </c>
    </row>
    <row r="220" spans="1:5" ht="12.75">
      <c r="A220" s="401" t="s">
        <v>670</v>
      </c>
      <c r="B220" s="402"/>
      <c r="C220" s="322">
        <v>868275</v>
      </c>
      <c r="D220" s="322">
        <v>68838.84</v>
      </c>
      <c r="E220" s="361">
        <v>7.93</v>
      </c>
    </row>
    <row r="221" spans="1:5" ht="12.75">
      <c r="A221" s="401" t="s">
        <v>671</v>
      </c>
      <c r="B221" s="402"/>
      <c r="C221" s="322">
        <v>868275</v>
      </c>
      <c r="D221" s="322">
        <v>68838.84</v>
      </c>
      <c r="E221" s="361">
        <v>7.93</v>
      </c>
    </row>
    <row r="222" spans="1:5" ht="12.75">
      <c r="A222" s="33" t="s">
        <v>243</v>
      </c>
      <c r="B222" s="33" t="s">
        <v>244</v>
      </c>
      <c r="C222" s="327">
        <v>131330</v>
      </c>
      <c r="D222" s="327">
        <v>53565.96</v>
      </c>
      <c r="E222" s="76">
        <v>40.79</v>
      </c>
    </row>
    <row r="223" spans="1:5" ht="12.75">
      <c r="A223" s="328" t="s">
        <v>245</v>
      </c>
      <c r="B223" s="328" t="s">
        <v>246</v>
      </c>
      <c r="C223" s="329" t="s">
        <v>115</v>
      </c>
      <c r="D223" s="329">
        <v>53565.96</v>
      </c>
      <c r="E223" s="366" t="s">
        <v>115</v>
      </c>
    </row>
    <row r="224" spans="1:5" ht="12.75">
      <c r="A224" s="33" t="s">
        <v>252</v>
      </c>
      <c r="B224" s="33" t="s">
        <v>253</v>
      </c>
      <c r="C224" s="327">
        <v>21670</v>
      </c>
      <c r="D224" s="327">
        <v>8838.38</v>
      </c>
      <c r="E224" s="76">
        <v>40.79</v>
      </c>
    </row>
    <row r="225" spans="1:5" ht="12.75">
      <c r="A225" s="328" t="s">
        <v>256</v>
      </c>
      <c r="B225" s="328" t="s">
        <v>257</v>
      </c>
      <c r="C225" s="329" t="s">
        <v>115</v>
      </c>
      <c r="D225" s="329">
        <v>8838.38</v>
      </c>
      <c r="E225" s="366" t="s">
        <v>115</v>
      </c>
    </row>
    <row r="226" spans="1:5" ht="12.75">
      <c r="A226" s="33" t="s">
        <v>260</v>
      </c>
      <c r="B226" s="33" t="s">
        <v>261</v>
      </c>
      <c r="C226" s="327">
        <v>51000</v>
      </c>
      <c r="D226" s="327">
        <v>5202</v>
      </c>
      <c r="E226" s="76">
        <v>10.2</v>
      </c>
    </row>
    <row r="227" spans="1:5" ht="12.75">
      <c r="A227" s="328" t="s">
        <v>262</v>
      </c>
      <c r="B227" s="328" t="s">
        <v>263</v>
      </c>
      <c r="C227" s="329" t="s">
        <v>115</v>
      </c>
      <c r="D227" s="329">
        <v>5202</v>
      </c>
      <c r="E227" s="366" t="s">
        <v>115</v>
      </c>
    </row>
    <row r="228" spans="1:5" ht="12.75">
      <c r="A228" s="33" t="s">
        <v>284</v>
      </c>
      <c r="B228" s="33" t="s">
        <v>285</v>
      </c>
      <c r="C228" s="327">
        <v>632400</v>
      </c>
      <c r="D228" s="327">
        <v>1232.5</v>
      </c>
      <c r="E228" s="76">
        <v>0.19</v>
      </c>
    </row>
    <row r="229" spans="1:5" ht="12.75">
      <c r="A229" s="328" t="s">
        <v>298</v>
      </c>
      <c r="B229" s="328" t="s">
        <v>299</v>
      </c>
      <c r="C229" s="329" t="s">
        <v>115</v>
      </c>
      <c r="D229" s="329">
        <v>0</v>
      </c>
      <c r="E229" s="366" t="s">
        <v>115</v>
      </c>
    </row>
    <row r="230" spans="1:5" ht="12.75">
      <c r="A230" s="328" t="s">
        <v>302</v>
      </c>
      <c r="B230" s="328" t="s">
        <v>303</v>
      </c>
      <c r="C230" s="329" t="s">
        <v>115</v>
      </c>
      <c r="D230" s="329">
        <v>1232.5</v>
      </c>
      <c r="E230" s="366" t="s">
        <v>115</v>
      </c>
    </row>
    <row r="231" spans="1:5" ht="12.75">
      <c r="A231" s="33" t="s">
        <v>304</v>
      </c>
      <c r="B231" s="33" t="s">
        <v>305</v>
      </c>
      <c r="C231" s="327">
        <v>31875</v>
      </c>
      <c r="D231" s="327">
        <v>0</v>
      </c>
      <c r="E231" s="76">
        <v>0</v>
      </c>
    </row>
    <row r="232" spans="1:5" ht="12.75">
      <c r="A232" s="328" t="s">
        <v>306</v>
      </c>
      <c r="B232" s="328" t="s">
        <v>305</v>
      </c>
      <c r="C232" s="329" t="s">
        <v>115</v>
      </c>
      <c r="D232" s="329">
        <v>0</v>
      </c>
      <c r="E232" s="366" t="s">
        <v>115</v>
      </c>
    </row>
    <row r="233" spans="1:5" ht="12.75">
      <c r="A233" s="325" t="s">
        <v>700</v>
      </c>
      <c r="B233" s="325" t="s">
        <v>708</v>
      </c>
      <c r="C233" s="326">
        <v>30000</v>
      </c>
      <c r="D233" s="326">
        <v>30000</v>
      </c>
      <c r="E233" s="365">
        <v>100</v>
      </c>
    </row>
    <row r="234" spans="1:5" ht="12.75">
      <c r="A234" s="401" t="s">
        <v>665</v>
      </c>
      <c r="B234" s="402"/>
      <c r="C234" s="322">
        <v>30000</v>
      </c>
      <c r="D234" s="322">
        <v>30000</v>
      </c>
      <c r="E234" s="361">
        <v>100</v>
      </c>
    </row>
    <row r="235" spans="1:5" ht="12.75">
      <c r="A235" s="401" t="s">
        <v>666</v>
      </c>
      <c r="B235" s="402"/>
      <c r="C235" s="322">
        <v>30000</v>
      </c>
      <c r="D235" s="322">
        <v>30000</v>
      </c>
      <c r="E235" s="361">
        <v>100</v>
      </c>
    </row>
    <row r="236" spans="1:5" ht="12.75">
      <c r="A236" s="33" t="s">
        <v>364</v>
      </c>
      <c r="B236" s="33" t="s">
        <v>205</v>
      </c>
      <c r="C236" s="327">
        <v>30000</v>
      </c>
      <c r="D236" s="327">
        <v>30000</v>
      </c>
      <c r="E236" s="76">
        <v>100</v>
      </c>
    </row>
    <row r="237" spans="1:5" ht="12.75">
      <c r="A237" s="328" t="s">
        <v>365</v>
      </c>
      <c r="B237" s="328" t="s">
        <v>366</v>
      </c>
      <c r="C237" s="329" t="s">
        <v>115</v>
      </c>
      <c r="D237" s="329">
        <v>30000</v>
      </c>
      <c r="E237" s="366" t="s">
        <v>115</v>
      </c>
    </row>
    <row r="238" spans="1:5" ht="12.75">
      <c r="A238" s="325" t="s">
        <v>709</v>
      </c>
      <c r="B238" s="325" t="s">
        <v>710</v>
      </c>
      <c r="C238" s="326">
        <v>125400</v>
      </c>
      <c r="D238" s="326">
        <v>15000</v>
      </c>
      <c r="E238" s="365">
        <v>11.96</v>
      </c>
    </row>
    <row r="239" spans="1:5" ht="12.75">
      <c r="A239" s="401" t="s">
        <v>665</v>
      </c>
      <c r="B239" s="402"/>
      <c r="C239" s="322">
        <v>125400</v>
      </c>
      <c r="D239" s="322">
        <v>15000</v>
      </c>
      <c r="E239" s="361">
        <v>11.96</v>
      </c>
    </row>
    <row r="240" spans="1:5" ht="12.75">
      <c r="A240" s="401" t="s">
        <v>666</v>
      </c>
      <c r="B240" s="402"/>
      <c r="C240" s="322">
        <v>125400</v>
      </c>
      <c r="D240" s="322">
        <v>15000</v>
      </c>
      <c r="E240" s="361">
        <v>11.96</v>
      </c>
    </row>
    <row r="241" spans="1:5" ht="12.75">
      <c r="A241" s="33" t="s">
        <v>364</v>
      </c>
      <c r="B241" s="33" t="s">
        <v>205</v>
      </c>
      <c r="C241" s="327">
        <v>125400</v>
      </c>
      <c r="D241" s="327">
        <v>15000</v>
      </c>
      <c r="E241" s="76">
        <v>11.96</v>
      </c>
    </row>
    <row r="242" spans="1:5" ht="12.75">
      <c r="A242" s="328" t="s">
        <v>365</v>
      </c>
      <c r="B242" s="328" t="s">
        <v>366</v>
      </c>
      <c r="C242" s="329" t="s">
        <v>115</v>
      </c>
      <c r="D242" s="329">
        <v>15000</v>
      </c>
      <c r="E242" s="366" t="s">
        <v>115</v>
      </c>
    </row>
    <row r="243" spans="1:5" ht="12.75">
      <c r="A243" s="325" t="s">
        <v>711</v>
      </c>
      <c r="B243" s="325" t="s">
        <v>712</v>
      </c>
      <c r="C243" s="326">
        <v>30000</v>
      </c>
      <c r="D243" s="326">
        <v>30000</v>
      </c>
      <c r="E243" s="365">
        <v>100</v>
      </c>
    </row>
    <row r="244" spans="1:5" ht="12.75">
      <c r="A244" s="401" t="s">
        <v>665</v>
      </c>
      <c r="B244" s="402"/>
      <c r="C244" s="322">
        <v>30000</v>
      </c>
      <c r="D244" s="322">
        <v>30000</v>
      </c>
      <c r="E244" s="361">
        <v>100</v>
      </c>
    </row>
    <row r="245" spans="1:5" ht="12.75">
      <c r="A245" s="401" t="s">
        <v>666</v>
      </c>
      <c r="B245" s="402"/>
      <c r="C245" s="322">
        <v>30000</v>
      </c>
      <c r="D245" s="322">
        <v>30000</v>
      </c>
      <c r="E245" s="361">
        <v>100</v>
      </c>
    </row>
    <row r="246" spans="1:5" ht="12.75">
      <c r="A246" s="33" t="s">
        <v>364</v>
      </c>
      <c r="B246" s="33" t="s">
        <v>205</v>
      </c>
      <c r="C246" s="327">
        <v>30000</v>
      </c>
      <c r="D246" s="327">
        <v>30000</v>
      </c>
      <c r="E246" s="76">
        <v>100</v>
      </c>
    </row>
    <row r="247" spans="1:5" ht="12.75">
      <c r="A247" s="328" t="s">
        <v>365</v>
      </c>
      <c r="B247" s="328" t="s">
        <v>366</v>
      </c>
      <c r="C247" s="329" t="s">
        <v>115</v>
      </c>
      <c r="D247" s="329">
        <v>30000</v>
      </c>
      <c r="E247" s="366" t="s">
        <v>115</v>
      </c>
    </row>
    <row r="248" spans="1:5" ht="12.75">
      <c r="A248" s="323" t="s">
        <v>713</v>
      </c>
      <c r="B248" s="323" t="s">
        <v>714</v>
      </c>
      <c r="C248" s="324">
        <v>1674000</v>
      </c>
      <c r="D248" s="324">
        <v>685319.28</v>
      </c>
      <c r="E248" s="364">
        <v>40.94</v>
      </c>
    </row>
    <row r="249" spans="1:5" ht="12.75">
      <c r="A249" s="325" t="s">
        <v>676</v>
      </c>
      <c r="B249" s="325" t="s">
        <v>715</v>
      </c>
      <c r="C249" s="326">
        <v>300000</v>
      </c>
      <c r="D249" s="326">
        <v>141390</v>
      </c>
      <c r="E249" s="365">
        <v>47.13</v>
      </c>
    </row>
    <row r="250" spans="1:5" ht="12.75">
      <c r="A250" s="401" t="s">
        <v>665</v>
      </c>
      <c r="B250" s="402"/>
      <c r="C250" s="322">
        <v>300000</v>
      </c>
      <c r="D250" s="322">
        <v>141390</v>
      </c>
      <c r="E250" s="361">
        <v>47.13</v>
      </c>
    </row>
    <row r="251" spans="1:5" ht="12.75">
      <c r="A251" s="401" t="s">
        <v>666</v>
      </c>
      <c r="B251" s="402"/>
      <c r="C251" s="322">
        <v>300000</v>
      </c>
      <c r="D251" s="322">
        <v>141390</v>
      </c>
      <c r="E251" s="361">
        <v>47.13</v>
      </c>
    </row>
    <row r="252" spans="1:5" ht="12.75">
      <c r="A252" s="33" t="s">
        <v>364</v>
      </c>
      <c r="B252" s="33" t="s">
        <v>205</v>
      </c>
      <c r="C252" s="327">
        <v>300000</v>
      </c>
      <c r="D252" s="327">
        <v>141390</v>
      </c>
      <c r="E252" s="76">
        <v>47.13</v>
      </c>
    </row>
    <row r="253" spans="1:5" ht="12.75">
      <c r="A253" s="328" t="s">
        <v>365</v>
      </c>
      <c r="B253" s="328" t="s">
        <v>366</v>
      </c>
      <c r="C253" s="329" t="s">
        <v>115</v>
      </c>
      <c r="D253" s="329">
        <v>141390</v>
      </c>
      <c r="E253" s="366" t="s">
        <v>115</v>
      </c>
    </row>
    <row r="254" spans="1:5" ht="12.75">
      <c r="A254" s="325" t="s">
        <v>716</v>
      </c>
      <c r="B254" s="325" t="s">
        <v>717</v>
      </c>
      <c r="C254" s="326">
        <v>18000</v>
      </c>
      <c r="D254" s="326">
        <v>0</v>
      </c>
      <c r="E254" s="365">
        <v>0</v>
      </c>
    </row>
    <row r="255" spans="1:5" ht="12.75">
      <c r="A255" s="401" t="s">
        <v>665</v>
      </c>
      <c r="B255" s="402"/>
      <c r="C255" s="322">
        <v>18000</v>
      </c>
      <c r="D255" s="322">
        <v>0</v>
      </c>
      <c r="E255" s="361">
        <v>0</v>
      </c>
    </row>
    <row r="256" spans="1:5" ht="12.75">
      <c r="A256" s="401" t="s">
        <v>666</v>
      </c>
      <c r="B256" s="402"/>
      <c r="C256" s="322">
        <v>18000</v>
      </c>
      <c r="D256" s="322">
        <v>0</v>
      </c>
      <c r="E256" s="361">
        <v>0</v>
      </c>
    </row>
    <row r="257" spans="1:5" ht="12.75">
      <c r="A257" s="33" t="s">
        <v>304</v>
      </c>
      <c r="B257" s="33" t="s">
        <v>305</v>
      </c>
      <c r="C257" s="327">
        <v>8000</v>
      </c>
      <c r="D257" s="327">
        <v>0</v>
      </c>
      <c r="E257" s="76">
        <v>0</v>
      </c>
    </row>
    <row r="258" spans="1:5" ht="12.75">
      <c r="A258" s="328" t="s">
        <v>306</v>
      </c>
      <c r="B258" s="328" t="s">
        <v>305</v>
      </c>
      <c r="C258" s="329" t="s">
        <v>115</v>
      </c>
      <c r="D258" s="329">
        <v>0</v>
      </c>
      <c r="E258" s="366" t="s">
        <v>115</v>
      </c>
    </row>
    <row r="259" spans="1:5" ht="12.75">
      <c r="A259" s="33" t="s">
        <v>307</v>
      </c>
      <c r="B259" s="33" t="s">
        <v>308</v>
      </c>
      <c r="C259" s="327">
        <v>10000</v>
      </c>
      <c r="D259" s="327">
        <v>0</v>
      </c>
      <c r="E259" s="76">
        <v>0</v>
      </c>
    </row>
    <row r="260" spans="1:5" ht="12.75">
      <c r="A260" s="328" t="s">
        <v>319</v>
      </c>
      <c r="B260" s="328" t="s">
        <v>308</v>
      </c>
      <c r="C260" s="329" t="s">
        <v>115</v>
      </c>
      <c r="D260" s="329">
        <v>0</v>
      </c>
      <c r="E260" s="366" t="s">
        <v>115</v>
      </c>
    </row>
    <row r="261" spans="1:5" ht="12.75">
      <c r="A261" s="325" t="s">
        <v>682</v>
      </c>
      <c r="B261" s="325" t="s">
        <v>718</v>
      </c>
      <c r="C261" s="326">
        <v>90000</v>
      </c>
      <c r="D261" s="326">
        <v>69393.04</v>
      </c>
      <c r="E261" s="365">
        <v>77.1</v>
      </c>
    </row>
    <row r="262" spans="1:5" ht="12.75">
      <c r="A262" s="401" t="s">
        <v>665</v>
      </c>
      <c r="B262" s="402"/>
      <c r="C262" s="322">
        <v>90000</v>
      </c>
      <c r="D262" s="322">
        <v>69393.04</v>
      </c>
      <c r="E262" s="361">
        <v>77.1</v>
      </c>
    </row>
    <row r="263" spans="1:5" ht="12.75">
      <c r="A263" s="401" t="s">
        <v>666</v>
      </c>
      <c r="B263" s="402"/>
      <c r="C263" s="322">
        <v>90000</v>
      </c>
      <c r="D263" s="322">
        <v>69393.04</v>
      </c>
      <c r="E263" s="361">
        <v>77.1</v>
      </c>
    </row>
    <row r="264" spans="1:5" ht="12.75">
      <c r="A264" s="33" t="s">
        <v>284</v>
      </c>
      <c r="B264" s="33" t="s">
        <v>285</v>
      </c>
      <c r="C264" s="327">
        <v>20000</v>
      </c>
      <c r="D264" s="327">
        <v>24245.51</v>
      </c>
      <c r="E264" s="76">
        <v>121.23</v>
      </c>
    </row>
    <row r="265" spans="1:5" ht="12.75">
      <c r="A265" s="328" t="s">
        <v>290</v>
      </c>
      <c r="B265" s="328" t="s">
        <v>291</v>
      </c>
      <c r="C265" s="329" t="s">
        <v>115</v>
      </c>
      <c r="D265" s="329">
        <v>625</v>
      </c>
      <c r="E265" s="366" t="s">
        <v>115</v>
      </c>
    </row>
    <row r="266" spans="1:5" ht="12.75">
      <c r="A266" s="328" t="s">
        <v>298</v>
      </c>
      <c r="B266" s="328" t="s">
        <v>299</v>
      </c>
      <c r="C266" s="329" t="s">
        <v>115</v>
      </c>
      <c r="D266" s="329">
        <v>1875</v>
      </c>
      <c r="E266" s="366" t="s">
        <v>115</v>
      </c>
    </row>
    <row r="267" spans="1:5" ht="12.75">
      <c r="A267" s="328" t="s">
        <v>302</v>
      </c>
      <c r="B267" s="328" t="s">
        <v>303</v>
      </c>
      <c r="C267" s="329" t="s">
        <v>115</v>
      </c>
      <c r="D267" s="329">
        <v>21745.51</v>
      </c>
      <c r="E267" s="366" t="s">
        <v>115</v>
      </c>
    </row>
    <row r="268" spans="1:5" ht="12.75">
      <c r="A268" s="33" t="s">
        <v>304</v>
      </c>
      <c r="B268" s="33" t="s">
        <v>305</v>
      </c>
      <c r="C268" s="327">
        <v>15000</v>
      </c>
      <c r="D268" s="327">
        <v>9383.24</v>
      </c>
      <c r="E268" s="76">
        <v>62.55</v>
      </c>
    </row>
    <row r="269" spans="1:5" ht="12.75">
      <c r="A269" s="328" t="s">
        <v>306</v>
      </c>
      <c r="B269" s="328" t="s">
        <v>305</v>
      </c>
      <c r="C269" s="329" t="s">
        <v>115</v>
      </c>
      <c r="D269" s="329">
        <v>9383.24</v>
      </c>
      <c r="E269" s="366" t="s">
        <v>115</v>
      </c>
    </row>
    <row r="270" spans="1:5" ht="12.75">
      <c r="A270" s="33" t="s">
        <v>307</v>
      </c>
      <c r="B270" s="33" t="s">
        <v>308</v>
      </c>
      <c r="C270" s="327">
        <v>55000</v>
      </c>
      <c r="D270" s="327">
        <v>35764.29</v>
      </c>
      <c r="E270" s="76">
        <v>65.03</v>
      </c>
    </row>
    <row r="271" spans="1:5" ht="12.75">
      <c r="A271" s="328" t="s">
        <v>313</v>
      </c>
      <c r="B271" s="328" t="s">
        <v>314</v>
      </c>
      <c r="C271" s="329" t="s">
        <v>115</v>
      </c>
      <c r="D271" s="329">
        <v>31172.99</v>
      </c>
      <c r="E271" s="366" t="s">
        <v>115</v>
      </c>
    </row>
    <row r="272" spans="1:5" ht="12.75">
      <c r="A272" s="328" t="s">
        <v>319</v>
      </c>
      <c r="B272" s="328" t="s">
        <v>308</v>
      </c>
      <c r="C272" s="329" t="s">
        <v>115</v>
      </c>
      <c r="D272" s="329">
        <v>4591.3</v>
      </c>
      <c r="E272" s="366" t="s">
        <v>115</v>
      </c>
    </row>
    <row r="273" spans="1:5" ht="12.75">
      <c r="A273" s="325" t="s">
        <v>684</v>
      </c>
      <c r="B273" s="325" t="s">
        <v>1336</v>
      </c>
      <c r="C273" s="326">
        <v>55000</v>
      </c>
      <c r="D273" s="326">
        <v>8991.23</v>
      </c>
      <c r="E273" s="365">
        <v>16.35</v>
      </c>
    </row>
    <row r="274" spans="1:5" ht="12.75">
      <c r="A274" s="401" t="s">
        <v>665</v>
      </c>
      <c r="B274" s="402"/>
      <c r="C274" s="322">
        <v>55000</v>
      </c>
      <c r="D274" s="322">
        <v>8991.23</v>
      </c>
      <c r="E274" s="361">
        <v>16.35</v>
      </c>
    </row>
    <row r="275" spans="1:5" ht="12.75">
      <c r="A275" s="401" t="s">
        <v>666</v>
      </c>
      <c r="B275" s="402"/>
      <c r="C275" s="322">
        <v>55000</v>
      </c>
      <c r="D275" s="322">
        <v>8991.23</v>
      </c>
      <c r="E275" s="361">
        <v>16.35</v>
      </c>
    </row>
    <row r="276" spans="1:5" ht="12.75">
      <c r="A276" s="33" t="s">
        <v>284</v>
      </c>
      <c r="B276" s="33" t="s">
        <v>285</v>
      </c>
      <c r="C276" s="327">
        <v>38000</v>
      </c>
      <c r="D276" s="327">
        <v>6250</v>
      </c>
      <c r="E276" s="76">
        <v>16.45</v>
      </c>
    </row>
    <row r="277" spans="1:5" ht="12.75">
      <c r="A277" s="328" t="s">
        <v>288</v>
      </c>
      <c r="B277" s="328" t="s">
        <v>289</v>
      </c>
      <c r="C277" s="329" t="s">
        <v>115</v>
      </c>
      <c r="D277" s="329">
        <v>0</v>
      </c>
      <c r="E277" s="366" t="s">
        <v>115</v>
      </c>
    </row>
    <row r="278" spans="1:5" ht="12.75">
      <c r="A278" s="328" t="s">
        <v>294</v>
      </c>
      <c r="B278" s="328" t="s">
        <v>295</v>
      </c>
      <c r="C278" s="329" t="s">
        <v>115</v>
      </c>
      <c r="D278" s="329">
        <v>6250</v>
      </c>
      <c r="E278" s="366" t="s">
        <v>115</v>
      </c>
    </row>
    <row r="279" spans="1:5" ht="12.75">
      <c r="A279" s="328" t="s">
        <v>298</v>
      </c>
      <c r="B279" s="328" t="s">
        <v>299</v>
      </c>
      <c r="C279" s="329" t="s">
        <v>115</v>
      </c>
      <c r="D279" s="329">
        <v>0</v>
      </c>
      <c r="E279" s="366" t="s">
        <v>115</v>
      </c>
    </row>
    <row r="280" spans="1:5" ht="12.75">
      <c r="A280" s="33" t="s">
        <v>307</v>
      </c>
      <c r="B280" s="33" t="s">
        <v>308</v>
      </c>
      <c r="C280" s="327">
        <v>17000</v>
      </c>
      <c r="D280" s="327">
        <v>2741.23</v>
      </c>
      <c r="E280" s="76">
        <v>16.12</v>
      </c>
    </row>
    <row r="281" spans="1:5" ht="12.75">
      <c r="A281" s="328" t="s">
        <v>316</v>
      </c>
      <c r="B281" s="328" t="s">
        <v>317</v>
      </c>
      <c r="C281" s="329" t="s">
        <v>115</v>
      </c>
      <c r="D281" s="329">
        <v>0</v>
      </c>
      <c r="E281" s="366" t="s">
        <v>115</v>
      </c>
    </row>
    <row r="282" spans="1:5" ht="12.75">
      <c r="A282" s="328" t="s">
        <v>319</v>
      </c>
      <c r="B282" s="328" t="s">
        <v>308</v>
      </c>
      <c r="C282" s="329" t="s">
        <v>115</v>
      </c>
      <c r="D282" s="329">
        <v>2741.23</v>
      </c>
      <c r="E282" s="366" t="s">
        <v>115</v>
      </c>
    </row>
    <row r="283" spans="1:5" ht="12.75">
      <c r="A283" s="325" t="s">
        <v>686</v>
      </c>
      <c r="B283" s="325" t="s">
        <v>1337</v>
      </c>
      <c r="C283" s="326">
        <v>10400</v>
      </c>
      <c r="D283" s="326">
        <v>2296.02</v>
      </c>
      <c r="E283" s="365">
        <v>22.08</v>
      </c>
    </row>
    <row r="284" spans="1:5" ht="12.75">
      <c r="A284" s="401" t="s">
        <v>665</v>
      </c>
      <c r="B284" s="402"/>
      <c r="C284" s="322">
        <v>10400</v>
      </c>
      <c r="D284" s="322">
        <v>2296.02</v>
      </c>
      <c r="E284" s="361">
        <v>22.08</v>
      </c>
    </row>
    <row r="285" spans="1:5" ht="12.75">
      <c r="A285" s="401" t="s">
        <v>666</v>
      </c>
      <c r="B285" s="402"/>
      <c r="C285" s="322">
        <v>10400</v>
      </c>
      <c r="D285" s="322">
        <v>2296.02</v>
      </c>
      <c r="E285" s="361">
        <v>22.08</v>
      </c>
    </row>
    <row r="286" spans="1:5" ht="12.75">
      <c r="A286" s="33" t="s">
        <v>307</v>
      </c>
      <c r="B286" s="33" t="s">
        <v>308</v>
      </c>
      <c r="C286" s="327">
        <v>10400</v>
      </c>
      <c r="D286" s="327">
        <v>2296.02</v>
      </c>
      <c r="E286" s="76">
        <v>22.08</v>
      </c>
    </row>
    <row r="287" spans="1:5" ht="12.75">
      <c r="A287" s="328" t="s">
        <v>319</v>
      </c>
      <c r="B287" s="328" t="s">
        <v>308</v>
      </c>
      <c r="C287" s="329" t="s">
        <v>115</v>
      </c>
      <c r="D287" s="329">
        <v>2296.02</v>
      </c>
      <c r="E287" s="366" t="s">
        <v>115</v>
      </c>
    </row>
    <row r="288" spans="1:5" ht="12.75">
      <c r="A288" s="325" t="s">
        <v>719</v>
      </c>
      <c r="B288" s="325" t="s">
        <v>720</v>
      </c>
      <c r="C288" s="326">
        <v>125000</v>
      </c>
      <c r="D288" s="326">
        <v>0</v>
      </c>
      <c r="E288" s="365">
        <v>0</v>
      </c>
    </row>
    <row r="289" spans="1:5" ht="12.75">
      <c r="A289" s="401" t="s">
        <v>665</v>
      </c>
      <c r="B289" s="402"/>
      <c r="C289" s="322">
        <v>125000</v>
      </c>
      <c r="D289" s="322">
        <v>0</v>
      </c>
      <c r="E289" s="361">
        <v>0</v>
      </c>
    </row>
    <row r="290" spans="1:5" ht="12.75">
      <c r="A290" s="401" t="s">
        <v>666</v>
      </c>
      <c r="B290" s="402"/>
      <c r="C290" s="322">
        <v>125000</v>
      </c>
      <c r="D290" s="322">
        <v>0</v>
      </c>
      <c r="E290" s="361">
        <v>0</v>
      </c>
    </row>
    <row r="291" spans="1:5" ht="12.75">
      <c r="A291" s="33" t="s">
        <v>284</v>
      </c>
      <c r="B291" s="33" t="s">
        <v>285</v>
      </c>
      <c r="C291" s="327">
        <v>90000</v>
      </c>
      <c r="D291" s="327">
        <v>0</v>
      </c>
      <c r="E291" s="76">
        <v>0</v>
      </c>
    </row>
    <row r="292" spans="1:5" ht="12.75">
      <c r="A292" s="328" t="s">
        <v>288</v>
      </c>
      <c r="B292" s="328" t="s">
        <v>289</v>
      </c>
      <c r="C292" s="329" t="s">
        <v>115</v>
      </c>
      <c r="D292" s="329">
        <v>0</v>
      </c>
      <c r="E292" s="366" t="s">
        <v>115</v>
      </c>
    </row>
    <row r="293" spans="1:5" ht="12.75">
      <c r="A293" s="328" t="s">
        <v>290</v>
      </c>
      <c r="B293" s="328" t="s">
        <v>291</v>
      </c>
      <c r="C293" s="329" t="s">
        <v>115</v>
      </c>
      <c r="D293" s="329">
        <v>0</v>
      </c>
      <c r="E293" s="366" t="s">
        <v>115</v>
      </c>
    </row>
    <row r="294" spans="1:5" ht="12.75">
      <c r="A294" s="328" t="s">
        <v>294</v>
      </c>
      <c r="B294" s="328" t="s">
        <v>295</v>
      </c>
      <c r="C294" s="329" t="s">
        <v>115</v>
      </c>
      <c r="D294" s="329">
        <v>0</v>
      </c>
      <c r="E294" s="366" t="s">
        <v>115</v>
      </c>
    </row>
    <row r="295" spans="1:5" ht="12.75">
      <c r="A295" s="328" t="s">
        <v>298</v>
      </c>
      <c r="B295" s="328" t="s">
        <v>299</v>
      </c>
      <c r="C295" s="329" t="s">
        <v>115</v>
      </c>
      <c r="D295" s="329">
        <v>0</v>
      </c>
      <c r="E295" s="366" t="s">
        <v>115</v>
      </c>
    </row>
    <row r="296" spans="1:5" ht="12.75">
      <c r="A296" s="328" t="s">
        <v>302</v>
      </c>
      <c r="B296" s="328" t="s">
        <v>303</v>
      </c>
      <c r="C296" s="329" t="s">
        <v>115</v>
      </c>
      <c r="D296" s="329">
        <v>0</v>
      </c>
      <c r="E296" s="366" t="s">
        <v>115</v>
      </c>
    </row>
    <row r="297" spans="1:5" ht="12.75">
      <c r="A297" s="33" t="s">
        <v>307</v>
      </c>
      <c r="B297" s="33" t="s">
        <v>308</v>
      </c>
      <c r="C297" s="327">
        <v>35000</v>
      </c>
      <c r="D297" s="327">
        <v>0</v>
      </c>
      <c r="E297" s="76">
        <v>0</v>
      </c>
    </row>
    <row r="298" spans="1:5" ht="12.75">
      <c r="A298" s="328" t="s">
        <v>313</v>
      </c>
      <c r="B298" s="328" t="s">
        <v>314</v>
      </c>
      <c r="C298" s="329" t="s">
        <v>115</v>
      </c>
      <c r="D298" s="329">
        <v>0</v>
      </c>
      <c r="E298" s="366" t="s">
        <v>115</v>
      </c>
    </row>
    <row r="299" spans="1:5" ht="12.75">
      <c r="A299" s="328" t="s">
        <v>316</v>
      </c>
      <c r="B299" s="328" t="s">
        <v>317</v>
      </c>
      <c r="C299" s="329" t="s">
        <v>115</v>
      </c>
      <c r="D299" s="329">
        <v>0</v>
      </c>
      <c r="E299" s="366" t="s">
        <v>115</v>
      </c>
    </row>
    <row r="300" spans="1:5" ht="12.75">
      <c r="A300" s="328" t="s">
        <v>319</v>
      </c>
      <c r="B300" s="328" t="s">
        <v>308</v>
      </c>
      <c r="C300" s="329" t="s">
        <v>115</v>
      </c>
      <c r="D300" s="329">
        <v>0</v>
      </c>
      <c r="E300" s="366" t="s">
        <v>115</v>
      </c>
    </row>
    <row r="301" spans="1:5" ht="12.75">
      <c r="A301" s="325" t="s">
        <v>721</v>
      </c>
      <c r="B301" s="325" t="s">
        <v>722</v>
      </c>
      <c r="C301" s="326">
        <v>760000</v>
      </c>
      <c r="D301" s="326">
        <v>435724.38</v>
      </c>
      <c r="E301" s="365">
        <v>57.33</v>
      </c>
    </row>
    <row r="302" spans="1:5" ht="12.75">
      <c r="A302" s="401" t="s">
        <v>665</v>
      </c>
      <c r="B302" s="402"/>
      <c r="C302" s="322">
        <v>570000</v>
      </c>
      <c r="D302" s="322">
        <v>435724.38</v>
      </c>
      <c r="E302" s="361">
        <v>76.44</v>
      </c>
    </row>
    <row r="303" spans="1:5" ht="12.75">
      <c r="A303" s="401" t="s">
        <v>666</v>
      </c>
      <c r="B303" s="402"/>
      <c r="C303" s="322">
        <v>570000</v>
      </c>
      <c r="D303" s="322">
        <v>435724.38</v>
      </c>
      <c r="E303" s="361">
        <v>76.44</v>
      </c>
    </row>
    <row r="304" spans="1:5" ht="12.75">
      <c r="A304" s="33" t="s">
        <v>270</v>
      </c>
      <c r="B304" s="33" t="s">
        <v>271</v>
      </c>
      <c r="C304" s="327">
        <v>500</v>
      </c>
      <c r="D304" s="327">
        <v>171.2</v>
      </c>
      <c r="E304" s="76">
        <v>34.24</v>
      </c>
    </row>
    <row r="305" spans="1:5" ht="12.75">
      <c r="A305" s="328" t="s">
        <v>272</v>
      </c>
      <c r="B305" s="328" t="s">
        <v>273</v>
      </c>
      <c r="C305" s="329" t="s">
        <v>115</v>
      </c>
      <c r="D305" s="329">
        <v>171.2</v>
      </c>
      <c r="E305" s="366" t="s">
        <v>115</v>
      </c>
    </row>
    <row r="306" spans="1:5" ht="12.75">
      <c r="A306" s="33" t="s">
        <v>284</v>
      </c>
      <c r="B306" s="33" t="s">
        <v>285</v>
      </c>
      <c r="C306" s="327">
        <v>267500</v>
      </c>
      <c r="D306" s="327">
        <v>170172.05</v>
      </c>
      <c r="E306" s="76">
        <v>63.62</v>
      </c>
    </row>
    <row r="307" spans="1:5" ht="12.75">
      <c r="A307" s="328" t="s">
        <v>286</v>
      </c>
      <c r="B307" s="328" t="s">
        <v>287</v>
      </c>
      <c r="C307" s="329" t="s">
        <v>115</v>
      </c>
      <c r="D307" s="329">
        <v>675</v>
      </c>
      <c r="E307" s="366" t="s">
        <v>115</v>
      </c>
    </row>
    <row r="308" spans="1:5" ht="12.75">
      <c r="A308" s="328" t="s">
        <v>288</v>
      </c>
      <c r="B308" s="328" t="s">
        <v>289</v>
      </c>
      <c r="C308" s="329" t="s">
        <v>115</v>
      </c>
      <c r="D308" s="329">
        <v>3300</v>
      </c>
      <c r="E308" s="366" t="s">
        <v>115</v>
      </c>
    </row>
    <row r="309" spans="1:5" ht="12.75">
      <c r="A309" s="328" t="s">
        <v>290</v>
      </c>
      <c r="B309" s="328" t="s">
        <v>291</v>
      </c>
      <c r="C309" s="329" t="s">
        <v>115</v>
      </c>
      <c r="D309" s="329">
        <v>0</v>
      </c>
      <c r="E309" s="366" t="s">
        <v>115</v>
      </c>
    </row>
    <row r="310" spans="1:5" ht="12.75">
      <c r="A310" s="328" t="s">
        <v>292</v>
      </c>
      <c r="B310" s="328" t="s">
        <v>293</v>
      </c>
      <c r="C310" s="329" t="s">
        <v>115</v>
      </c>
      <c r="D310" s="329">
        <v>42174.5</v>
      </c>
      <c r="E310" s="366" t="s">
        <v>115</v>
      </c>
    </row>
    <row r="311" spans="1:5" ht="12.75">
      <c r="A311" s="328" t="s">
        <v>294</v>
      </c>
      <c r="B311" s="328" t="s">
        <v>295</v>
      </c>
      <c r="C311" s="329" t="s">
        <v>115</v>
      </c>
      <c r="D311" s="329">
        <v>4250</v>
      </c>
      <c r="E311" s="366" t="s">
        <v>115</v>
      </c>
    </row>
    <row r="312" spans="1:5" ht="12.75">
      <c r="A312" s="328" t="s">
        <v>296</v>
      </c>
      <c r="B312" s="328" t="s">
        <v>297</v>
      </c>
      <c r="C312" s="329" t="s">
        <v>115</v>
      </c>
      <c r="D312" s="329">
        <v>72600</v>
      </c>
      <c r="E312" s="366" t="s">
        <v>115</v>
      </c>
    </row>
    <row r="313" spans="1:5" ht="12.75">
      <c r="A313" s="328" t="s">
        <v>298</v>
      </c>
      <c r="B313" s="328" t="s">
        <v>299</v>
      </c>
      <c r="C313" s="329" t="s">
        <v>115</v>
      </c>
      <c r="D313" s="329">
        <v>3368.06</v>
      </c>
      <c r="E313" s="366" t="s">
        <v>115</v>
      </c>
    </row>
    <row r="314" spans="1:5" ht="12.75">
      <c r="A314" s="328" t="s">
        <v>300</v>
      </c>
      <c r="B314" s="328" t="s">
        <v>301</v>
      </c>
      <c r="C314" s="329" t="s">
        <v>115</v>
      </c>
      <c r="D314" s="329">
        <v>7500</v>
      </c>
      <c r="E314" s="366" t="s">
        <v>115</v>
      </c>
    </row>
    <row r="315" spans="1:5" ht="12.75">
      <c r="A315" s="328" t="s">
        <v>302</v>
      </c>
      <c r="B315" s="328" t="s">
        <v>303</v>
      </c>
      <c r="C315" s="329" t="s">
        <v>115</v>
      </c>
      <c r="D315" s="329">
        <v>36304.49</v>
      </c>
      <c r="E315" s="366" t="s">
        <v>115</v>
      </c>
    </row>
    <row r="316" spans="1:5" ht="12.75">
      <c r="A316" s="33" t="s">
        <v>304</v>
      </c>
      <c r="B316" s="33" t="s">
        <v>305</v>
      </c>
      <c r="C316" s="327">
        <v>14000</v>
      </c>
      <c r="D316" s="327">
        <v>0</v>
      </c>
      <c r="E316" s="76">
        <v>0</v>
      </c>
    </row>
    <row r="317" spans="1:5" ht="12.75">
      <c r="A317" s="328" t="s">
        <v>306</v>
      </c>
      <c r="B317" s="328" t="s">
        <v>305</v>
      </c>
      <c r="C317" s="329" t="s">
        <v>115</v>
      </c>
      <c r="D317" s="329">
        <v>0</v>
      </c>
      <c r="E317" s="366" t="s">
        <v>115</v>
      </c>
    </row>
    <row r="318" spans="1:5" ht="12.75">
      <c r="A318" s="33" t="s">
        <v>307</v>
      </c>
      <c r="B318" s="33" t="s">
        <v>308</v>
      </c>
      <c r="C318" s="327">
        <v>288000</v>
      </c>
      <c r="D318" s="327">
        <v>265381.13</v>
      </c>
      <c r="E318" s="76">
        <v>92.15</v>
      </c>
    </row>
    <row r="319" spans="1:5" ht="12.75">
      <c r="A319" s="328" t="s">
        <v>313</v>
      </c>
      <c r="B319" s="328" t="s">
        <v>314</v>
      </c>
      <c r="C319" s="329" t="s">
        <v>115</v>
      </c>
      <c r="D319" s="329">
        <v>21686.5</v>
      </c>
      <c r="E319" s="366" t="s">
        <v>115</v>
      </c>
    </row>
    <row r="320" spans="1:5" ht="12.75">
      <c r="A320" s="328" t="s">
        <v>316</v>
      </c>
      <c r="B320" s="328" t="s">
        <v>317</v>
      </c>
      <c r="C320" s="329" t="s">
        <v>115</v>
      </c>
      <c r="D320" s="329">
        <v>0</v>
      </c>
      <c r="E320" s="366" t="s">
        <v>115</v>
      </c>
    </row>
    <row r="321" spans="1:5" ht="12.75">
      <c r="A321" s="328" t="s">
        <v>319</v>
      </c>
      <c r="B321" s="328" t="s">
        <v>308</v>
      </c>
      <c r="C321" s="329" t="s">
        <v>115</v>
      </c>
      <c r="D321" s="329">
        <v>243694.63</v>
      </c>
      <c r="E321" s="366" t="s">
        <v>115</v>
      </c>
    </row>
    <row r="322" spans="1:5" ht="12.75">
      <c r="A322" s="401" t="s">
        <v>667</v>
      </c>
      <c r="B322" s="402"/>
      <c r="C322" s="322">
        <v>140000</v>
      </c>
      <c r="D322" s="322">
        <v>0</v>
      </c>
      <c r="E322" s="361">
        <v>0</v>
      </c>
    </row>
    <row r="323" spans="1:5" ht="12.75">
      <c r="A323" s="401" t="s">
        <v>1228</v>
      </c>
      <c r="B323" s="402"/>
      <c r="C323" s="322">
        <v>140000</v>
      </c>
      <c r="D323" s="322">
        <v>0</v>
      </c>
      <c r="E323" s="361">
        <v>0</v>
      </c>
    </row>
    <row r="324" spans="1:5" ht="12.75">
      <c r="A324" s="33" t="s">
        <v>284</v>
      </c>
      <c r="B324" s="33" t="s">
        <v>285</v>
      </c>
      <c r="C324" s="327">
        <v>100000</v>
      </c>
      <c r="D324" s="327">
        <v>0</v>
      </c>
      <c r="E324" s="76">
        <v>0</v>
      </c>
    </row>
    <row r="325" spans="1:5" ht="12.75">
      <c r="A325" s="328" t="s">
        <v>288</v>
      </c>
      <c r="B325" s="328" t="s">
        <v>289</v>
      </c>
      <c r="C325" s="329" t="s">
        <v>115</v>
      </c>
      <c r="D325" s="329">
        <v>0</v>
      </c>
      <c r="E325" s="366" t="s">
        <v>115</v>
      </c>
    </row>
    <row r="326" spans="1:5" ht="12.75">
      <c r="A326" s="328" t="s">
        <v>294</v>
      </c>
      <c r="B326" s="328" t="s">
        <v>295</v>
      </c>
      <c r="C326" s="329" t="s">
        <v>115</v>
      </c>
      <c r="D326" s="329">
        <v>0</v>
      </c>
      <c r="E326" s="366" t="s">
        <v>115</v>
      </c>
    </row>
    <row r="327" spans="1:5" ht="12.75">
      <c r="A327" s="328" t="s">
        <v>298</v>
      </c>
      <c r="B327" s="328" t="s">
        <v>299</v>
      </c>
      <c r="C327" s="329" t="s">
        <v>115</v>
      </c>
      <c r="D327" s="329">
        <v>0</v>
      </c>
      <c r="E327" s="366" t="s">
        <v>115</v>
      </c>
    </row>
    <row r="328" spans="1:5" ht="12.75">
      <c r="A328" s="328" t="s">
        <v>302</v>
      </c>
      <c r="B328" s="328" t="s">
        <v>303</v>
      </c>
      <c r="C328" s="329" t="s">
        <v>115</v>
      </c>
      <c r="D328" s="329">
        <v>0</v>
      </c>
      <c r="E328" s="366" t="s">
        <v>115</v>
      </c>
    </row>
    <row r="329" spans="1:5" ht="12.75">
      <c r="A329" s="33" t="s">
        <v>304</v>
      </c>
      <c r="B329" s="33" t="s">
        <v>305</v>
      </c>
      <c r="C329" s="327">
        <v>2000</v>
      </c>
      <c r="D329" s="327">
        <v>0</v>
      </c>
      <c r="E329" s="76">
        <v>0</v>
      </c>
    </row>
    <row r="330" spans="1:5" ht="12.75">
      <c r="A330" s="328" t="s">
        <v>306</v>
      </c>
      <c r="B330" s="328" t="s">
        <v>305</v>
      </c>
      <c r="C330" s="329" t="s">
        <v>115</v>
      </c>
      <c r="D330" s="329">
        <v>0</v>
      </c>
      <c r="E330" s="366" t="s">
        <v>115</v>
      </c>
    </row>
    <row r="331" spans="1:5" ht="12.75">
      <c r="A331" s="33" t="s">
        <v>307</v>
      </c>
      <c r="B331" s="33" t="s">
        <v>308</v>
      </c>
      <c r="C331" s="327">
        <v>38000</v>
      </c>
      <c r="D331" s="327">
        <v>0</v>
      </c>
      <c r="E331" s="76">
        <v>0</v>
      </c>
    </row>
    <row r="332" spans="1:5" ht="12.75">
      <c r="A332" s="328" t="s">
        <v>316</v>
      </c>
      <c r="B332" s="328" t="s">
        <v>317</v>
      </c>
      <c r="C332" s="329" t="s">
        <v>115</v>
      </c>
      <c r="D332" s="329">
        <v>0</v>
      </c>
      <c r="E332" s="366" t="s">
        <v>115</v>
      </c>
    </row>
    <row r="333" spans="1:5" ht="12.75">
      <c r="A333" s="328" t="s">
        <v>319</v>
      </c>
      <c r="B333" s="328" t="s">
        <v>308</v>
      </c>
      <c r="C333" s="329" t="s">
        <v>115</v>
      </c>
      <c r="D333" s="329">
        <v>0</v>
      </c>
      <c r="E333" s="366" t="s">
        <v>115</v>
      </c>
    </row>
    <row r="334" spans="1:5" ht="12.75">
      <c r="A334" s="401" t="s">
        <v>672</v>
      </c>
      <c r="B334" s="402"/>
      <c r="C334" s="322">
        <v>50000</v>
      </c>
      <c r="D334" s="322">
        <v>0</v>
      </c>
      <c r="E334" s="361">
        <v>0</v>
      </c>
    </row>
    <row r="335" spans="1:5" ht="12.75">
      <c r="A335" s="401" t="s">
        <v>673</v>
      </c>
      <c r="B335" s="402"/>
      <c r="C335" s="322">
        <v>50000</v>
      </c>
      <c r="D335" s="322">
        <v>0</v>
      </c>
      <c r="E335" s="361">
        <v>0</v>
      </c>
    </row>
    <row r="336" spans="1:5" ht="12.75">
      <c r="A336" s="33" t="s">
        <v>284</v>
      </c>
      <c r="B336" s="33" t="s">
        <v>285</v>
      </c>
      <c r="C336" s="327">
        <v>25000</v>
      </c>
      <c r="D336" s="327">
        <v>0</v>
      </c>
      <c r="E336" s="76">
        <v>0</v>
      </c>
    </row>
    <row r="337" spans="1:5" ht="12.75">
      <c r="A337" s="328" t="s">
        <v>298</v>
      </c>
      <c r="B337" s="328" t="s">
        <v>299</v>
      </c>
      <c r="C337" s="329" t="s">
        <v>115</v>
      </c>
      <c r="D337" s="329">
        <v>0</v>
      </c>
      <c r="E337" s="366" t="s">
        <v>115</v>
      </c>
    </row>
    <row r="338" spans="1:5" ht="12.75">
      <c r="A338" s="33" t="s">
        <v>307</v>
      </c>
      <c r="B338" s="33" t="s">
        <v>308</v>
      </c>
      <c r="C338" s="327">
        <v>25000</v>
      </c>
      <c r="D338" s="327">
        <v>0</v>
      </c>
      <c r="E338" s="76">
        <v>0</v>
      </c>
    </row>
    <row r="339" spans="1:5" ht="12.75">
      <c r="A339" s="328" t="s">
        <v>319</v>
      </c>
      <c r="B339" s="328" t="s">
        <v>308</v>
      </c>
      <c r="C339" s="329" t="s">
        <v>115</v>
      </c>
      <c r="D339" s="329">
        <v>0</v>
      </c>
      <c r="E339" s="366" t="s">
        <v>115</v>
      </c>
    </row>
    <row r="340" spans="1:5" ht="12.75">
      <c r="A340" s="325" t="s">
        <v>723</v>
      </c>
      <c r="B340" s="325" t="s">
        <v>724</v>
      </c>
      <c r="C340" s="326">
        <v>117500</v>
      </c>
      <c r="D340" s="326">
        <v>10493.14</v>
      </c>
      <c r="E340" s="365">
        <v>8.93</v>
      </c>
    </row>
    <row r="341" spans="1:5" ht="12.75">
      <c r="A341" s="401" t="s">
        <v>665</v>
      </c>
      <c r="B341" s="402"/>
      <c r="C341" s="322">
        <v>117500</v>
      </c>
      <c r="D341" s="322">
        <v>10493.14</v>
      </c>
      <c r="E341" s="361">
        <v>8.93</v>
      </c>
    </row>
    <row r="342" spans="1:5" ht="12.75">
      <c r="A342" s="401" t="s">
        <v>666</v>
      </c>
      <c r="B342" s="402"/>
      <c r="C342" s="322">
        <v>117500</v>
      </c>
      <c r="D342" s="322">
        <v>10493.14</v>
      </c>
      <c r="E342" s="361">
        <v>8.93</v>
      </c>
    </row>
    <row r="343" spans="1:5" ht="12.75">
      <c r="A343" s="33" t="s">
        <v>284</v>
      </c>
      <c r="B343" s="33" t="s">
        <v>285</v>
      </c>
      <c r="C343" s="327">
        <v>75500</v>
      </c>
      <c r="D343" s="327">
        <v>0</v>
      </c>
      <c r="E343" s="76">
        <v>0</v>
      </c>
    </row>
    <row r="344" spans="1:5" ht="12.75">
      <c r="A344" s="328" t="s">
        <v>288</v>
      </c>
      <c r="B344" s="328" t="s">
        <v>289</v>
      </c>
      <c r="C344" s="329" t="s">
        <v>115</v>
      </c>
      <c r="D344" s="329">
        <v>0</v>
      </c>
      <c r="E344" s="366" t="s">
        <v>115</v>
      </c>
    </row>
    <row r="345" spans="1:5" ht="12.75">
      <c r="A345" s="328" t="s">
        <v>290</v>
      </c>
      <c r="B345" s="328" t="s">
        <v>291</v>
      </c>
      <c r="C345" s="329" t="s">
        <v>115</v>
      </c>
      <c r="D345" s="329">
        <v>0</v>
      </c>
      <c r="E345" s="366" t="s">
        <v>115</v>
      </c>
    </row>
    <row r="346" spans="1:5" ht="12.75">
      <c r="A346" s="328" t="s">
        <v>294</v>
      </c>
      <c r="B346" s="328" t="s">
        <v>295</v>
      </c>
      <c r="C346" s="329" t="s">
        <v>115</v>
      </c>
      <c r="D346" s="329">
        <v>0</v>
      </c>
      <c r="E346" s="366" t="s">
        <v>115</v>
      </c>
    </row>
    <row r="347" spans="1:5" ht="12.75">
      <c r="A347" s="328" t="s">
        <v>298</v>
      </c>
      <c r="B347" s="328" t="s">
        <v>299</v>
      </c>
      <c r="C347" s="329" t="s">
        <v>115</v>
      </c>
      <c r="D347" s="329">
        <v>0</v>
      </c>
      <c r="E347" s="366" t="s">
        <v>115</v>
      </c>
    </row>
    <row r="348" spans="1:5" ht="12.75">
      <c r="A348" s="328" t="s">
        <v>302</v>
      </c>
      <c r="B348" s="328" t="s">
        <v>303</v>
      </c>
      <c r="C348" s="329" t="s">
        <v>115</v>
      </c>
      <c r="D348" s="329">
        <v>0</v>
      </c>
      <c r="E348" s="366" t="s">
        <v>115</v>
      </c>
    </row>
    <row r="349" spans="1:5" ht="12.75">
      <c r="A349" s="33" t="s">
        <v>307</v>
      </c>
      <c r="B349" s="33" t="s">
        <v>308</v>
      </c>
      <c r="C349" s="327">
        <v>42000</v>
      </c>
      <c r="D349" s="327">
        <v>10493.14</v>
      </c>
      <c r="E349" s="76">
        <v>24.98</v>
      </c>
    </row>
    <row r="350" spans="1:5" ht="12.75">
      <c r="A350" s="328" t="s">
        <v>316</v>
      </c>
      <c r="B350" s="328" t="s">
        <v>317</v>
      </c>
      <c r="C350" s="329" t="s">
        <v>115</v>
      </c>
      <c r="D350" s="329">
        <v>0</v>
      </c>
      <c r="E350" s="366" t="s">
        <v>115</v>
      </c>
    </row>
    <row r="351" spans="1:5" ht="12.75">
      <c r="A351" s="328" t="s">
        <v>319</v>
      </c>
      <c r="B351" s="328" t="s">
        <v>308</v>
      </c>
      <c r="C351" s="329" t="s">
        <v>115</v>
      </c>
      <c r="D351" s="329">
        <v>10493.14</v>
      </c>
      <c r="E351" s="366" t="s">
        <v>115</v>
      </c>
    </row>
    <row r="352" spans="1:5" ht="12.75">
      <c r="A352" s="325" t="s">
        <v>725</v>
      </c>
      <c r="B352" s="325" t="s">
        <v>1230</v>
      </c>
      <c r="C352" s="326">
        <v>45100</v>
      </c>
      <c r="D352" s="326">
        <v>2481.47</v>
      </c>
      <c r="E352" s="365">
        <v>5.5</v>
      </c>
    </row>
    <row r="353" spans="1:5" ht="12.75">
      <c r="A353" s="401" t="s">
        <v>665</v>
      </c>
      <c r="B353" s="402"/>
      <c r="C353" s="322">
        <v>45100</v>
      </c>
      <c r="D353" s="322">
        <v>2481.47</v>
      </c>
      <c r="E353" s="361">
        <v>5.5</v>
      </c>
    </row>
    <row r="354" spans="1:5" ht="12.75">
      <c r="A354" s="401" t="s">
        <v>666</v>
      </c>
      <c r="B354" s="402"/>
      <c r="C354" s="322">
        <v>45100</v>
      </c>
      <c r="D354" s="322">
        <v>2481.47</v>
      </c>
      <c r="E354" s="361">
        <v>5.5</v>
      </c>
    </row>
    <row r="355" spans="1:5" ht="12.75">
      <c r="A355" s="33" t="s">
        <v>284</v>
      </c>
      <c r="B355" s="33" t="s">
        <v>285</v>
      </c>
      <c r="C355" s="327">
        <v>25100</v>
      </c>
      <c r="D355" s="327">
        <v>0</v>
      </c>
      <c r="E355" s="76">
        <v>0</v>
      </c>
    </row>
    <row r="356" spans="1:5" ht="12.75">
      <c r="A356" s="328" t="s">
        <v>288</v>
      </c>
      <c r="B356" s="328" t="s">
        <v>289</v>
      </c>
      <c r="C356" s="329" t="s">
        <v>115</v>
      </c>
      <c r="D356" s="329">
        <v>0</v>
      </c>
      <c r="E356" s="366" t="s">
        <v>115</v>
      </c>
    </row>
    <row r="357" spans="1:5" ht="12.75">
      <c r="A357" s="328" t="s">
        <v>290</v>
      </c>
      <c r="B357" s="328" t="s">
        <v>291</v>
      </c>
      <c r="C357" s="329" t="s">
        <v>115</v>
      </c>
      <c r="D357" s="329">
        <v>0</v>
      </c>
      <c r="E357" s="366" t="s">
        <v>115</v>
      </c>
    </row>
    <row r="358" spans="1:5" ht="12.75">
      <c r="A358" s="328" t="s">
        <v>292</v>
      </c>
      <c r="B358" s="328" t="s">
        <v>293</v>
      </c>
      <c r="C358" s="329" t="s">
        <v>115</v>
      </c>
      <c r="D358" s="329">
        <v>0</v>
      </c>
      <c r="E358" s="366" t="s">
        <v>115</v>
      </c>
    </row>
    <row r="359" spans="1:5" ht="12.75">
      <c r="A359" s="328" t="s">
        <v>298</v>
      </c>
      <c r="B359" s="328" t="s">
        <v>299</v>
      </c>
      <c r="C359" s="329" t="s">
        <v>115</v>
      </c>
      <c r="D359" s="329">
        <v>0</v>
      </c>
      <c r="E359" s="366" t="s">
        <v>115</v>
      </c>
    </row>
    <row r="360" spans="1:5" ht="12.75">
      <c r="A360" s="328" t="s">
        <v>302</v>
      </c>
      <c r="B360" s="328" t="s">
        <v>303</v>
      </c>
      <c r="C360" s="329" t="s">
        <v>115</v>
      </c>
      <c r="D360" s="329">
        <v>0</v>
      </c>
      <c r="E360" s="366" t="s">
        <v>115</v>
      </c>
    </row>
    <row r="361" spans="1:5" ht="12.75">
      <c r="A361" s="33" t="s">
        <v>307</v>
      </c>
      <c r="B361" s="33" t="s">
        <v>308</v>
      </c>
      <c r="C361" s="327">
        <v>20000</v>
      </c>
      <c r="D361" s="327">
        <v>2481.47</v>
      </c>
      <c r="E361" s="76">
        <v>12.41</v>
      </c>
    </row>
    <row r="362" spans="1:5" ht="12.75">
      <c r="A362" s="328" t="s">
        <v>316</v>
      </c>
      <c r="B362" s="328" t="s">
        <v>317</v>
      </c>
      <c r="C362" s="329" t="s">
        <v>115</v>
      </c>
      <c r="D362" s="329">
        <v>0</v>
      </c>
      <c r="E362" s="366" t="s">
        <v>115</v>
      </c>
    </row>
    <row r="363" spans="1:5" ht="12.75">
      <c r="A363" s="328" t="s">
        <v>319</v>
      </c>
      <c r="B363" s="328" t="s">
        <v>308</v>
      </c>
      <c r="C363" s="329" t="s">
        <v>115</v>
      </c>
      <c r="D363" s="329">
        <v>2481.47</v>
      </c>
      <c r="E363" s="366" t="s">
        <v>115</v>
      </c>
    </row>
    <row r="364" spans="1:5" ht="12.75">
      <c r="A364" s="325" t="s">
        <v>726</v>
      </c>
      <c r="B364" s="325" t="s">
        <v>1338</v>
      </c>
      <c r="C364" s="326">
        <v>4000</v>
      </c>
      <c r="D364" s="326">
        <v>0</v>
      </c>
      <c r="E364" s="365">
        <v>0</v>
      </c>
    </row>
    <row r="365" spans="1:5" ht="12.75">
      <c r="A365" s="401" t="s">
        <v>665</v>
      </c>
      <c r="B365" s="402"/>
      <c r="C365" s="322">
        <v>4000</v>
      </c>
      <c r="D365" s="322">
        <v>0</v>
      </c>
      <c r="E365" s="361">
        <v>0</v>
      </c>
    </row>
    <row r="366" spans="1:5" ht="12.75">
      <c r="A366" s="401" t="s">
        <v>666</v>
      </c>
      <c r="B366" s="402"/>
      <c r="C366" s="322">
        <v>4000</v>
      </c>
      <c r="D366" s="322">
        <v>0</v>
      </c>
      <c r="E366" s="361">
        <v>0</v>
      </c>
    </row>
    <row r="367" spans="1:5" ht="12.75">
      <c r="A367" s="33" t="s">
        <v>307</v>
      </c>
      <c r="B367" s="33" t="s">
        <v>308</v>
      </c>
      <c r="C367" s="327">
        <v>4000</v>
      </c>
      <c r="D367" s="327">
        <v>0</v>
      </c>
      <c r="E367" s="76">
        <v>0</v>
      </c>
    </row>
    <row r="368" spans="1:5" ht="12.75">
      <c r="A368" s="328" t="s">
        <v>319</v>
      </c>
      <c r="B368" s="328" t="s">
        <v>308</v>
      </c>
      <c r="C368" s="329" t="s">
        <v>115</v>
      </c>
      <c r="D368" s="329">
        <v>0</v>
      </c>
      <c r="E368" s="366" t="s">
        <v>115</v>
      </c>
    </row>
    <row r="369" spans="1:5" ht="12.75">
      <c r="A369" s="325" t="s">
        <v>690</v>
      </c>
      <c r="B369" s="325" t="s">
        <v>727</v>
      </c>
      <c r="C369" s="326">
        <v>55000</v>
      </c>
      <c r="D369" s="326">
        <v>0</v>
      </c>
      <c r="E369" s="365">
        <v>0</v>
      </c>
    </row>
    <row r="370" spans="1:5" ht="12.75">
      <c r="A370" s="401" t="s">
        <v>665</v>
      </c>
      <c r="B370" s="402"/>
      <c r="C370" s="322">
        <v>55000</v>
      </c>
      <c r="D370" s="322">
        <v>0</v>
      </c>
      <c r="E370" s="361">
        <v>0</v>
      </c>
    </row>
    <row r="371" spans="1:5" ht="12.75">
      <c r="A371" s="401" t="s">
        <v>666</v>
      </c>
      <c r="B371" s="402"/>
      <c r="C371" s="322">
        <v>55000</v>
      </c>
      <c r="D371" s="322">
        <v>0</v>
      </c>
      <c r="E371" s="361">
        <v>0</v>
      </c>
    </row>
    <row r="372" spans="1:5" ht="12.75">
      <c r="A372" s="33" t="s">
        <v>284</v>
      </c>
      <c r="B372" s="33" t="s">
        <v>285</v>
      </c>
      <c r="C372" s="327">
        <v>43000</v>
      </c>
      <c r="D372" s="327">
        <v>0</v>
      </c>
      <c r="E372" s="76">
        <v>0</v>
      </c>
    </row>
    <row r="373" spans="1:5" ht="12.75">
      <c r="A373" s="328" t="s">
        <v>288</v>
      </c>
      <c r="B373" s="328" t="s">
        <v>289</v>
      </c>
      <c r="C373" s="329" t="s">
        <v>115</v>
      </c>
      <c r="D373" s="329">
        <v>0</v>
      </c>
      <c r="E373" s="366" t="s">
        <v>115</v>
      </c>
    </row>
    <row r="374" spans="1:5" ht="12.75">
      <c r="A374" s="328" t="s">
        <v>290</v>
      </c>
      <c r="B374" s="328" t="s">
        <v>291</v>
      </c>
      <c r="C374" s="329" t="s">
        <v>115</v>
      </c>
      <c r="D374" s="329">
        <v>0</v>
      </c>
      <c r="E374" s="366" t="s">
        <v>115</v>
      </c>
    </row>
    <row r="375" spans="1:5" ht="12.75">
      <c r="A375" s="328" t="s">
        <v>298</v>
      </c>
      <c r="B375" s="328" t="s">
        <v>299</v>
      </c>
      <c r="C375" s="329" t="s">
        <v>115</v>
      </c>
      <c r="D375" s="329">
        <v>0</v>
      </c>
      <c r="E375" s="366" t="s">
        <v>115</v>
      </c>
    </row>
    <row r="376" spans="1:5" ht="12.75">
      <c r="A376" s="328" t="s">
        <v>302</v>
      </c>
      <c r="B376" s="328" t="s">
        <v>303</v>
      </c>
      <c r="C376" s="329" t="s">
        <v>115</v>
      </c>
      <c r="D376" s="329">
        <v>0</v>
      </c>
      <c r="E376" s="366" t="s">
        <v>115</v>
      </c>
    </row>
    <row r="377" spans="1:5" ht="12.75">
      <c r="A377" s="33" t="s">
        <v>307</v>
      </c>
      <c r="B377" s="33" t="s">
        <v>308</v>
      </c>
      <c r="C377" s="327">
        <v>12000</v>
      </c>
      <c r="D377" s="327">
        <v>0</v>
      </c>
      <c r="E377" s="76">
        <v>0</v>
      </c>
    </row>
    <row r="378" spans="1:5" ht="12.75">
      <c r="A378" s="328" t="s">
        <v>316</v>
      </c>
      <c r="B378" s="328" t="s">
        <v>317</v>
      </c>
      <c r="C378" s="329" t="s">
        <v>115</v>
      </c>
      <c r="D378" s="329">
        <v>0</v>
      </c>
      <c r="E378" s="366" t="s">
        <v>115</v>
      </c>
    </row>
    <row r="379" spans="1:5" ht="12.75">
      <c r="A379" s="328" t="s">
        <v>319</v>
      </c>
      <c r="B379" s="328" t="s">
        <v>308</v>
      </c>
      <c r="C379" s="329" t="s">
        <v>115</v>
      </c>
      <c r="D379" s="329">
        <v>0</v>
      </c>
      <c r="E379" s="366" t="s">
        <v>115</v>
      </c>
    </row>
    <row r="380" spans="1:5" ht="12.75">
      <c r="A380" s="325" t="s">
        <v>691</v>
      </c>
      <c r="B380" s="325" t="s">
        <v>1231</v>
      </c>
      <c r="C380" s="326">
        <v>10000</v>
      </c>
      <c r="D380" s="326">
        <v>0</v>
      </c>
      <c r="E380" s="365">
        <v>0</v>
      </c>
    </row>
    <row r="381" spans="1:5" ht="12.75">
      <c r="A381" s="401" t="s">
        <v>665</v>
      </c>
      <c r="B381" s="402"/>
      <c r="C381" s="322">
        <v>10000</v>
      </c>
      <c r="D381" s="322">
        <v>0</v>
      </c>
      <c r="E381" s="361">
        <v>0</v>
      </c>
    </row>
    <row r="382" spans="1:5" ht="12.75">
      <c r="A382" s="401" t="s">
        <v>666</v>
      </c>
      <c r="B382" s="402"/>
      <c r="C382" s="322">
        <v>10000</v>
      </c>
      <c r="D382" s="322">
        <v>0</v>
      </c>
      <c r="E382" s="361">
        <v>0</v>
      </c>
    </row>
    <row r="383" spans="1:5" ht="12.75">
      <c r="A383" s="33" t="s">
        <v>307</v>
      </c>
      <c r="B383" s="33" t="s">
        <v>308</v>
      </c>
      <c r="C383" s="327">
        <v>10000</v>
      </c>
      <c r="D383" s="327">
        <v>0</v>
      </c>
      <c r="E383" s="76">
        <v>0</v>
      </c>
    </row>
    <row r="384" spans="1:5" ht="12.75">
      <c r="A384" s="328" t="s">
        <v>319</v>
      </c>
      <c r="B384" s="328" t="s">
        <v>308</v>
      </c>
      <c r="C384" s="329" t="s">
        <v>115</v>
      </c>
      <c r="D384" s="329">
        <v>0</v>
      </c>
      <c r="E384" s="366" t="s">
        <v>115</v>
      </c>
    </row>
    <row r="385" spans="1:5" ht="12.75">
      <c r="A385" s="325" t="s">
        <v>728</v>
      </c>
      <c r="B385" s="325" t="s">
        <v>729</v>
      </c>
      <c r="C385" s="326">
        <v>45000</v>
      </c>
      <c r="D385" s="326">
        <v>4550</v>
      </c>
      <c r="E385" s="365">
        <v>10.11</v>
      </c>
    </row>
    <row r="386" spans="1:5" ht="12.75">
      <c r="A386" s="401" t="s">
        <v>665</v>
      </c>
      <c r="B386" s="402"/>
      <c r="C386" s="322">
        <v>45000</v>
      </c>
      <c r="D386" s="322">
        <v>4550</v>
      </c>
      <c r="E386" s="361">
        <v>10.11</v>
      </c>
    </row>
    <row r="387" spans="1:5" ht="12.75">
      <c r="A387" s="401" t="s">
        <v>666</v>
      </c>
      <c r="B387" s="402"/>
      <c r="C387" s="322">
        <v>45000</v>
      </c>
      <c r="D387" s="322">
        <v>4550</v>
      </c>
      <c r="E387" s="361">
        <v>10.11</v>
      </c>
    </row>
    <row r="388" spans="1:5" ht="12.75">
      <c r="A388" s="33" t="s">
        <v>307</v>
      </c>
      <c r="B388" s="33" t="s">
        <v>308</v>
      </c>
      <c r="C388" s="327">
        <v>45000</v>
      </c>
      <c r="D388" s="327">
        <v>4550</v>
      </c>
      <c r="E388" s="76">
        <v>10.11</v>
      </c>
    </row>
    <row r="389" spans="1:5" ht="12.75">
      <c r="A389" s="328" t="s">
        <v>319</v>
      </c>
      <c r="B389" s="328" t="s">
        <v>308</v>
      </c>
      <c r="C389" s="329" t="s">
        <v>115</v>
      </c>
      <c r="D389" s="329">
        <v>4550</v>
      </c>
      <c r="E389" s="366" t="s">
        <v>115</v>
      </c>
    </row>
    <row r="390" spans="1:5" ht="12.75">
      <c r="A390" s="325" t="s">
        <v>730</v>
      </c>
      <c r="B390" s="325" t="s">
        <v>731</v>
      </c>
      <c r="C390" s="326">
        <v>9000</v>
      </c>
      <c r="D390" s="326">
        <v>0</v>
      </c>
      <c r="E390" s="365">
        <v>0</v>
      </c>
    </row>
    <row r="391" spans="1:5" ht="12.75">
      <c r="A391" s="401" t="s">
        <v>665</v>
      </c>
      <c r="B391" s="402"/>
      <c r="C391" s="322">
        <v>9000</v>
      </c>
      <c r="D391" s="322">
        <v>0</v>
      </c>
      <c r="E391" s="361">
        <v>0</v>
      </c>
    </row>
    <row r="392" spans="1:5" ht="12.75">
      <c r="A392" s="401" t="s">
        <v>666</v>
      </c>
      <c r="B392" s="402"/>
      <c r="C392" s="322">
        <v>9000</v>
      </c>
      <c r="D392" s="322">
        <v>0</v>
      </c>
      <c r="E392" s="361">
        <v>0</v>
      </c>
    </row>
    <row r="393" spans="1:5" ht="12.75">
      <c r="A393" s="33" t="s">
        <v>307</v>
      </c>
      <c r="B393" s="33" t="s">
        <v>308</v>
      </c>
      <c r="C393" s="327">
        <v>9000</v>
      </c>
      <c r="D393" s="327">
        <v>0</v>
      </c>
      <c r="E393" s="76">
        <v>0</v>
      </c>
    </row>
    <row r="394" spans="1:5" ht="12.75">
      <c r="A394" s="328" t="s">
        <v>319</v>
      </c>
      <c r="B394" s="328" t="s">
        <v>308</v>
      </c>
      <c r="C394" s="329" t="s">
        <v>115</v>
      </c>
      <c r="D394" s="329">
        <v>0</v>
      </c>
      <c r="E394" s="366" t="s">
        <v>115</v>
      </c>
    </row>
    <row r="395" spans="1:5" ht="12.75">
      <c r="A395" s="325" t="s">
        <v>732</v>
      </c>
      <c r="B395" s="325" t="s">
        <v>1232</v>
      </c>
      <c r="C395" s="326">
        <v>20000</v>
      </c>
      <c r="D395" s="326">
        <v>0</v>
      </c>
      <c r="E395" s="365">
        <v>0</v>
      </c>
    </row>
    <row r="396" spans="1:5" ht="12.75">
      <c r="A396" s="401" t="s">
        <v>665</v>
      </c>
      <c r="B396" s="402"/>
      <c r="C396" s="322">
        <v>20000</v>
      </c>
      <c r="D396" s="322">
        <v>0</v>
      </c>
      <c r="E396" s="361">
        <v>0</v>
      </c>
    </row>
    <row r="397" spans="1:5" ht="12.75">
      <c r="A397" s="401" t="s">
        <v>666</v>
      </c>
      <c r="B397" s="402"/>
      <c r="C397" s="322">
        <v>20000</v>
      </c>
      <c r="D397" s="322">
        <v>0</v>
      </c>
      <c r="E397" s="361">
        <v>0</v>
      </c>
    </row>
    <row r="398" spans="1:5" ht="12.75">
      <c r="A398" s="33" t="s">
        <v>307</v>
      </c>
      <c r="B398" s="33" t="s">
        <v>308</v>
      </c>
      <c r="C398" s="327">
        <v>20000</v>
      </c>
      <c r="D398" s="327">
        <v>0</v>
      </c>
      <c r="E398" s="76">
        <v>0</v>
      </c>
    </row>
    <row r="399" spans="1:5" ht="12.75">
      <c r="A399" s="328" t="s">
        <v>319</v>
      </c>
      <c r="B399" s="328" t="s">
        <v>308</v>
      </c>
      <c r="C399" s="329" t="s">
        <v>115</v>
      </c>
      <c r="D399" s="329">
        <v>0</v>
      </c>
      <c r="E399" s="366" t="s">
        <v>115</v>
      </c>
    </row>
    <row r="400" spans="1:5" ht="12.75">
      <c r="A400" s="325" t="s">
        <v>709</v>
      </c>
      <c r="B400" s="325" t="s">
        <v>1233</v>
      </c>
      <c r="C400" s="326">
        <v>10000</v>
      </c>
      <c r="D400" s="326">
        <v>10000</v>
      </c>
      <c r="E400" s="365">
        <v>100</v>
      </c>
    </row>
    <row r="401" spans="1:5" ht="12.75">
      <c r="A401" s="401" t="s">
        <v>665</v>
      </c>
      <c r="B401" s="402"/>
      <c r="C401" s="322">
        <v>10000</v>
      </c>
      <c r="D401" s="322">
        <v>10000</v>
      </c>
      <c r="E401" s="361">
        <v>100</v>
      </c>
    </row>
    <row r="402" spans="1:5" ht="12.75">
      <c r="A402" s="401" t="s">
        <v>666</v>
      </c>
      <c r="B402" s="402"/>
      <c r="C402" s="322">
        <v>10000</v>
      </c>
      <c r="D402" s="322">
        <v>10000</v>
      </c>
      <c r="E402" s="361">
        <v>100</v>
      </c>
    </row>
    <row r="403" spans="1:5" ht="12.75">
      <c r="A403" s="33" t="s">
        <v>345</v>
      </c>
      <c r="B403" s="33" t="s">
        <v>346</v>
      </c>
      <c r="C403" s="327">
        <v>10000</v>
      </c>
      <c r="D403" s="327">
        <v>10000</v>
      </c>
      <c r="E403" s="76">
        <v>100</v>
      </c>
    </row>
    <row r="404" spans="1:5" ht="12.75">
      <c r="A404" s="328" t="s">
        <v>347</v>
      </c>
      <c r="B404" s="328" t="s">
        <v>348</v>
      </c>
      <c r="C404" s="329" t="s">
        <v>115</v>
      </c>
      <c r="D404" s="329">
        <v>10000</v>
      </c>
      <c r="E404" s="366" t="s">
        <v>115</v>
      </c>
    </row>
    <row r="405" spans="1:5" ht="12.75">
      <c r="A405" s="323" t="s">
        <v>935</v>
      </c>
      <c r="B405" s="323" t="s">
        <v>936</v>
      </c>
      <c r="C405" s="324">
        <v>1503000</v>
      </c>
      <c r="D405" s="324">
        <v>12525</v>
      </c>
      <c r="E405" s="364">
        <v>0.83</v>
      </c>
    </row>
    <row r="406" spans="1:5" ht="12.75">
      <c r="A406" s="325" t="s">
        <v>1234</v>
      </c>
      <c r="B406" s="325" t="s">
        <v>1235</v>
      </c>
      <c r="C406" s="326">
        <v>803000</v>
      </c>
      <c r="D406" s="326">
        <v>1875</v>
      </c>
      <c r="E406" s="365">
        <v>0.23</v>
      </c>
    </row>
    <row r="407" spans="1:5" ht="12.75">
      <c r="A407" s="401" t="s">
        <v>670</v>
      </c>
      <c r="B407" s="402"/>
      <c r="C407" s="322">
        <v>642400</v>
      </c>
      <c r="D407" s="322">
        <v>0</v>
      </c>
      <c r="E407" s="361">
        <v>0</v>
      </c>
    </row>
    <row r="408" spans="1:5" ht="12.75">
      <c r="A408" s="401" t="s">
        <v>779</v>
      </c>
      <c r="B408" s="402"/>
      <c r="C408" s="322">
        <v>642400</v>
      </c>
      <c r="D408" s="322">
        <v>0</v>
      </c>
      <c r="E408" s="361">
        <v>0</v>
      </c>
    </row>
    <row r="409" spans="1:5" ht="12.75">
      <c r="A409" s="33" t="s">
        <v>393</v>
      </c>
      <c r="B409" s="33" t="s">
        <v>394</v>
      </c>
      <c r="C409" s="327">
        <v>600000</v>
      </c>
      <c r="D409" s="327">
        <v>0</v>
      </c>
      <c r="E409" s="76">
        <v>0</v>
      </c>
    </row>
    <row r="410" spans="1:5" ht="12.75">
      <c r="A410" s="328" t="s">
        <v>398</v>
      </c>
      <c r="B410" s="328" t="s">
        <v>1136</v>
      </c>
      <c r="C410" s="329" t="s">
        <v>115</v>
      </c>
      <c r="D410" s="329">
        <v>0</v>
      </c>
      <c r="E410" s="366" t="s">
        <v>115</v>
      </c>
    </row>
    <row r="411" spans="1:5" ht="12.75">
      <c r="A411" s="33" t="s">
        <v>399</v>
      </c>
      <c r="B411" s="33" t="s">
        <v>400</v>
      </c>
      <c r="C411" s="327">
        <v>42400</v>
      </c>
      <c r="D411" s="327">
        <v>0</v>
      </c>
      <c r="E411" s="76">
        <v>0</v>
      </c>
    </row>
    <row r="412" spans="1:5" ht="12.75">
      <c r="A412" s="328" t="s">
        <v>406</v>
      </c>
      <c r="B412" s="328" t="s">
        <v>235</v>
      </c>
      <c r="C412" s="329" t="s">
        <v>115</v>
      </c>
      <c r="D412" s="329">
        <v>0</v>
      </c>
      <c r="E412" s="366" t="s">
        <v>115</v>
      </c>
    </row>
    <row r="413" spans="1:5" ht="12.75">
      <c r="A413" s="401" t="s">
        <v>767</v>
      </c>
      <c r="B413" s="402"/>
      <c r="C413" s="322">
        <v>160600</v>
      </c>
      <c r="D413" s="322">
        <v>1875</v>
      </c>
      <c r="E413" s="361">
        <v>1.17</v>
      </c>
    </row>
    <row r="414" spans="1:5" ht="12.75">
      <c r="A414" s="401" t="s">
        <v>773</v>
      </c>
      <c r="B414" s="402"/>
      <c r="C414" s="322">
        <v>160600</v>
      </c>
      <c r="D414" s="322">
        <v>1875</v>
      </c>
      <c r="E414" s="361">
        <v>1.17</v>
      </c>
    </row>
    <row r="415" spans="1:5" ht="12.75">
      <c r="A415" s="33" t="s">
        <v>393</v>
      </c>
      <c r="B415" s="33" t="s">
        <v>394</v>
      </c>
      <c r="C415" s="327">
        <v>150000</v>
      </c>
      <c r="D415" s="327">
        <v>1875</v>
      </c>
      <c r="E415" s="76">
        <v>1.25</v>
      </c>
    </row>
    <row r="416" spans="1:5" ht="12.75">
      <c r="A416" s="328" t="s">
        <v>398</v>
      </c>
      <c r="B416" s="328" t="s">
        <v>1136</v>
      </c>
      <c r="C416" s="329" t="s">
        <v>115</v>
      </c>
      <c r="D416" s="329">
        <v>1875</v>
      </c>
      <c r="E416" s="366" t="s">
        <v>115</v>
      </c>
    </row>
    <row r="417" spans="1:5" ht="12.75">
      <c r="A417" s="33" t="s">
        <v>399</v>
      </c>
      <c r="B417" s="33" t="s">
        <v>400</v>
      </c>
      <c r="C417" s="327">
        <v>10600</v>
      </c>
      <c r="D417" s="327">
        <v>0</v>
      </c>
      <c r="E417" s="76">
        <v>0</v>
      </c>
    </row>
    <row r="418" spans="1:5" ht="12.75">
      <c r="A418" s="328" t="s">
        <v>406</v>
      </c>
      <c r="B418" s="328" t="s">
        <v>235</v>
      </c>
      <c r="C418" s="329" t="s">
        <v>115</v>
      </c>
      <c r="D418" s="329">
        <v>0</v>
      </c>
      <c r="E418" s="366" t="s">
        <v>115</v>
      </c>
    </row>
    <row r="419" spans="1:5" ht="12.75">
      <c r="A419" s="325" t="s">
        <v>1339</v>
      </c>
      <c r="B419" s="325" t="s">
        <v>1340</v>
      </c>
      <c r="C419" s="326">
        <v>200000</v>
      </c>
      <c r="D419" s="326">
        <v>0</v>
      </c>
      <c r="E419" s="365">
        <v>0</v>
      </c>
    </row>
    <row r="420" spans="1:5" ht="12.75">
      <c r="A420" s="401" t="s">
        <v>767</v>
      </c>
      <c r="B420" s="402"/>
      <c r="C420" s="322">
        <v>200000</v>
      </c>
      <c r="D420" s="322">
        <v>0</v>
      </c>
      <c r="E420" s="361">
        <v>0</v>
      </c>
    </row>
    <row r="421" spans="1:5" ht="12.75">
      <c r="A421" s="401" t="s">
        <v>773</v>
      </c>
      <c r="B421" s="402"/>
      <c r="C421" s="322">
        <v>200000</v>
      </c>
      <c r="D421" s="322">
        <v>0</v>
      </c>
      <c r="E421" s="361">
        <v>0</v>
      </c>
    </row>
    <row r="422" spans="1:5" ht="12.75">
      <c r="A422" s="33" t="s">
        <v>393</v>
      </c>
      <c r="B422" s="33" t="s">
        <v>394</v>
      </c>
      <c r="C422" s="327">
        <v>200000</v>
      </c>
      <c r="D422" s="327">
        <v>0</v>
      </c>
      <c r="E422" s="76">
        <v>0</v>
      </c>
    </row>
    <row r="423" spans="1:5" ht="12.75">
      <c r="A423" s="328" t="s">
        <v>398</v>
      </c>
      <c r="B423" s="328" t="s">
        <v>1136</v>
      </c>
      <c r="C423" s="329" t="s">
        <v>115</v>
      </c>
      <c r="D423" s="329">
        <v>0</v>
      </c>
      <c r="E423" s="366" t="s">
        <v>115</v>
      </c>
    </row>
    <row r="424" spans="1:5" ht="12.75">
      <c r="A424" s="325" t="s">
        <v>700</v>
      </c>
      <c r="B424" s="325" t="s">
        <v>948</v>
      </c>
      <c r="C424" s="326">
        <v>500000</v>
      </c>
      <c r="D424" s="326">
        <v>10650</v>
      </c>
      <c r="E424" s="365">
        <v>2.13</v>
      </c>
    </row>
    <row r="425" spans="1:5" ht="12.75">
      <c r="A425" s="401" t="s">
        <v>665</v>
      </c>
      <c r="B425" s="402"/>
      <c r="C425" s="322">
        <v>270000</v>
      </c>
      <c r="D425" s="322">
        <v>0</v>
      </c>
      <c r="E425" s="361">
        <v>0</v>
      </c>
    </row>
    <row r="426" spans="1:5" ht="12.75">
      <c r="A426" s="401" t="s">
        <v>666</v>
      </c>
      <c r="B426" s="402"/>
      <c r="C426" s="322">
        <v>270000</v>
      </c>
      <c r="D426" s="322">
        <v>0</v>
      </c>
      <c r="E426" s="361">
        <v>0</v>
      </c>
    </row>
    <row r="427" spans="1:5" ht="12.75">
      <c r="A427" s="33" t="s">
        <v>372</v>
      </c>
      <c r="B427" s="33" t="s">
        <v>373</v>
      </c>
      <c r="C427" s="327">
        <v>270000</v>
      </c>
      <c r="D427" s="327">
        <v>0</v>
      </c>
      <c r="E427" s="76">
        <v>0</v>
      </c>
    </row>
    <row r="428" spans="1:5" ht="12.75">
      <c r="A428" s="328" t="s">
        <v>374</v>
      </c>
      <c r="B428" s="328" t="s">
        <v>375</v>
      </c>
      <c r="C428" s="329" t="s">
        <v>115</v>
      </c>
      <c r="D428" s="329">
        <v>0</v>
      </c>
      <c r="E428" s="366" t="s">
        <v>115</v>
      </c>
    </row>
    <row r="429" spans="1:5" ht="12.75">
      <c r="A429" s="401" t="s">
        <v>667</v>
      </c>
      <c r="B429" s="402"/>
      <c r="C429" s="322">
        <v>230000</v>
      </c>
      <c r="D429" s="322">
        <v>10650</v>
      </c>
      <c r="E429" s="361">
        <v>4.63</v>
      </c>
    </row>
    <row r="430" spans="1:5" ht="12.75">
      <c r="A430" s="401" t="s">
        <v>669</v>
      </c>
      <c r="B430" s="402"/>
      <c r="C430" s="322">
        <v>230000</v>
      </c>
      <c r="D430" s="322">
        <v>10650</v>
      </c>
      <c r="E430" s="361">
        <v>4.63</v>
      </c>
    </row>
    <row r="431" spans="1:5" ht="12.75">
      <c r="A431" s="33" t="s">
        <v>307</v>
      </c>
      <c r="B431" s="33" t="s">
        <v>308</v>
      </c>
      <c r="C431" s="327">
        <v>230000</v>
      </c>
      <c r="D431" s="327">
        <v>10650</v>
      </c>
      <c r="E431" s="76">
        <v>4.63</v>
      </c>
    </row>
    <row r="432" spans="1:5" ht="12.75">
      <c r="A432" s="328" t="s">
        <v>318</v>
      </c>
      <c r="B432" s="328" t="s">
        <v>58</v>
      </c>
      <c r="C432" s="329" t="s">
        <v>115</v>
      </c>
      <c r="D432" s="329">
        <v>10650</v>
      </c>
      <c r="E432" s="366" t="s">
        <v>115</v>
      </c>
    </row>
    <row r="433" spans="1:5" ht="12.75">
      <c r="A433" s="403" t="s">
        <v>760</v>
      </c>
      <c r="B433" s="402"/>
      <c r="C433" s="321">
        <v>110600</v>
      </c>
      <c r="D433" s="321">
        <v>17370.42</v>
      </c>
      <c r="E433" s="363">
        <v>15.71</v>
      </c>
    </row>
    <row r="434" spans="1:5" ht="12.75">
      <c r="A434" s="401" t="s">
        <v>665</v>
      </c>
      <c r="B434" s="402"/>
      <c r="C434" s="322">
        <v>110600</v>
      </c>
      <c r="D434" s="322">
        <v>17370.42</v>
      </c>
      <c r="E434" s="361">
        <v>15.71</v>
      </c>
    </row>
    <row r="435" spans="1:5" ht="12.75">
      <c r="A435" s="401" t="s">
        <v>666</v>
      </c>
      <c r="B435" s="402"/>
      <c r="C435" s="322">
        <v>110600</v>
      </c>
      <c r="D435" s="322">
        <v>17370.42</v>
      </c>
      <c r="E435" s="361">
        <v>15.71</v>
      </c>
    </row>
    <row r="436" spans="1:5" ht="12.75">
      <c r="A436" s="403" t="s">
        <v>1037</v>
      </c>
      <c r="B436" s="402"/>
      <c r="C436" s="321">
        <v>27650</v>
      </c>
      <c r="D436" s="321">
        <v>3547.78</v>
      </c>
      <c r="E436" s="363">
        <v>12.83</v>
      </c>
    </row>
    <row r="437" spans="1:5" ht="12.75">
      <c r="A437" s="323" t="s">
        <v>701</v>
      </c>
      <c r="B437" s="323" t="s">
        <v>702</v>
      </c>
      <c r="C437" s="324">
        <v>27650</v>
      </c>
      <c r="D437" s="324">
        <v>3547.78</v>
      </c>
      <c r="E437" s="364">
        <v>12.83</v>
      </c>
    </row>
    <row r="438" spans="1:5" ht="12.75">
      <c r="A438" s="325" t="s">
        <v>676</v>
      </c>
      <c r="B438" s="325" t="s">
        <v>703</v>
      </c>
      <c r="C438" s="326">
        <v>27650</v>
      </c>
      <c r="D438" s="326">
        <v>3547.78</v>
      </c>
      <c r="E438" s="365">
        <v>12.83</v>
      </c>
    </row>
    <row r="439" spans="1:5" ht="12.75">
      <c r="A439" s="401" t="s">
        <v>665</v>
      </c>
      <c r="B439" s="402"/>
      <c r="C439" s="322">
        <v>27650</v>
      </c>
      <c r="D439" s="322">
        <v>3547.78</v>
      </c>
      <c r="E439" s="361">
        <v>12.83</v>
      </c>
    </row>
    <row r="440" spans="1:5" ht="12.75">
      <c r="A440" s="401" t="s">
        <v>666</v>
      </c>
      <c r="B440" s="402"/>
      <c r="C440" s="322">
        <v>27650</v>
      </c>
      <c r="D440" s="322">
        <v>3547.78</v>
      </c>
      <c r="E440" s="361">
        <v>12.83</v>
      </c>
    </row>
    <row r="441" spans="1:5" ht="12.75">
      <c r="A441" s="33" t="s">
        <v>284</v>
      </c>
      <c r="B441" s="33" t="s">
        <v>285</v>
      </c>
      <c r="C441" s="327">
        <v>5000</v>
      </c>
      <c r="D441" s="327">
        <v>3322.78</v>
      </c>
      <c r="E441" s="76">
        <v>66.46</v>
      </c>
    </row>
    <row r="442" spans="1:5" ht="12.75">
      <c r="A442" s="328" t="s">
        <v>286</v>
      </c>
      <c r="B442" s="328" t="s">
        <v>287</v>
      </c>
      <c r="C442" s="329" t="s">
        <v>115</v>
      </c>
      <c r="D442" s="329">
        <v>3322.78</v>
      </c>
      <c r="E442" s="366" t="s">
        <v>115</v>
      </c>
    </row>
    <row r="443" spans="1:5" ht="12.75">
      <c r="A443" s="33" t="s">
        <v>304</v>
      </c>
      <c r="B443" s="33" t="s">
        <v>305</v>
      </c>
      <c r="C443" s="327">
        <v>5850</v>
      </c>
      <c r="D443" s="327">
        <v>0</v>
      </c>
      <c r="E443" s="76">
        <v>0</v>
      </c>
    </row>
    <row r="444" spans="1:5" ht="12.75">
      <c r="A444" s="328" t="s">
        <v>306</v>
      </c>
      <c r="B444" s="328" t="s">
        <v>305</v>
      </c>
      <c r="C444" s="329" t="s">
        <v>115</v>
      </c>
      <c r="D444" s="329">
        <v>0</v>
      </c>
      <c r="E444" s="366" t="s">
        <v>115</v>
      </c>
    </row>
    <row r="445" spans="1:5" ht="12.75">
      <c r="A445" s="33" t="s">
        <v>307</v>
      </c>
      <c r="B445" s="33" t="s">
        <v>308</v>
      </c>
      <c r="C445" s="327">
        <v>16800</v>
      </c>
      <c r="D445" s="327">
        <v>225</v>
      </c>
      <c r="E445" s="76">
        <v>1.34</v>
      </c>
    </row>
    <row r="446" spans="1:5" ht="12.75">
      <c r="A446" s="328" t="s">
        <v>319</v>
      </c>
      <c r="B446" s="328" t="s">
        <v>308</v>
      </c>
      <c r="C446" s="329" t="s">
        <v>115</v>
      </c>
      <c r="D446" s="329">
        <v>225</v>
      </c>
      <c r="E446" s="366" t="s">
        <v>115</v>
      </c>
    </row>
    <row r="447" spans="1:5" ht="12.75">
      <c r="A447" s="403" t="s">
        <v>1038</v>
      </c>
      <c r="B447" s="402"/>
      <c r="C447" s="321">
        <v>27650</v>
      </c>
      <c r="D447" s="321">
        <v>0</v>
      </c>
      <c r="E447" s="363">
        <v>0</v>
      </c>
    </row>
    <row r="448" spans="1:5" ht="12.75">
      <c r="A448" s="323" t="s">
        <v>701</v>
      </c>
      <c r="B448" s="323" t="s">
        <v>702</v>
      </c>
      <c r="C448" s="324">
        <v>27650</v>
      </c>
      <c r="D448" s="324">
        <v>0</v>
      </c>
      <c r="E448" s="364">
        <v>0</v>
      </c>
    </row>
    <row r="449" spans="1:5" ht="12.75">
      <c r="A449" s="325" t="s">
        <v>676</v>
      </c>
      <c r="B449" s="325" t="s">
        <v>703</v>
      </c>
      <c r="C449" s="326">
        <v>27650</v>
      </c>
      <c r="D449" s="326">
        <v>0</v>
      </c>
      <c r="E449" s="365">
        <v>0</v>
      </c>
    </row>
    <row r="450" spans="1:5" ht="12.75">
      <c r="A450" s="401" t="s">
        <v>665</v>
      </c>
      <c r="B450" s="402"/>
      <c r="C450" s="322">
        <v>27650</v>
      </c>
      <c r="D450" s="322">
        <v>0</v>
      </c>
      <c r="E450" s="361">
        <v>0</v>
      </c>
    </row>
    <row r="451" spans="1:5" ht="12.75">
      <c r="A451" s="401" t="s">
        <v>666</v>
      </c>
      <c r="B451" s="402"/>
      <c r="C451" s="322">
        <v>27650</v>
      </c>
      <c r="D451" s="322">
        <v>0</v>
      </c>
      <c r="E451" s="361">
        <v>0</v>
      </c>
    </row>
    <row r="452" spans="1:5" ht="12.75">
      <c r="A452" s="33" t="s">
        <v>270</v>
      </c>
      <c r="B452" s="33" t="s">
        <v>271</v>
      </c>
      <c r="C452" s="327">
        <v>3150</v>
      </c>
      <c r="D452" s="327">
        <v>0</v>
      </c>
      <c r="E452" s="76">
        <v>0</v>
      </c>
    </row>
    <row r="453" spans="1:5" ht="12.75">
      <c r="A453" s="328" t="s">
        <v>272</v>
      </c>
      <c r="B453" s="328" t="s">
        <v>273</v>
      </c>
      <c r="C453" s="329" t="s">
        <v>115</v>
      </c>
      <c r="D453" s="329">
        <v>0</v>
      </c>
      <c r="E453" s="366" t="s">
        <v>115</v>
      </c>
    </row>
    <row r="454" spans="1:5" ht="12.75">
      <c r="A454" s="33" t="s">
        <v>284</v>
      </c>
      <c r="B454" s="33" t="s">
        <v>285</v>
      </c>
      <c r="C454" s="327">
        <v>24500</v>
      </c>
      <c r="D454" s="327">
        <v>0</v>
      </c>
      <c r="E454" s="76">
        <v>0</v>
      </c>
    </row>
    <row r="455" spans="1:5" ht="12.75">
      <c r="A455" s="328" t="s">
        <v>286</v>
      </c>
      <c r="B455" s="328" t="s">
        <v>287</v>
      </c>
      <c r="C455" s="329" t="s">
        <v>115</v>
      </c>
      <c r="D455" s="329">
        <v>0</v>
      </c>
      <c r="E455" s="366" t="s">
        <v>115</v>
      </c>
    </row>
    <row r="456" spans="1:5" ht="12.75">
      <c r="A456" s="328" t="s">
        <v>294</v>
      </c>
      <c r="B456" s="328" t="s">
        <v>295</v>
      </c>
      <c r="C456" s="329" t="s">
        <v>115</v>
      </c>
      <c r="D456" s="329">
        <v>0</v>
      </c>
      <c r="E456" s="366" t="s">
        <v>115</v>
      </c>
    </row>
    <row r="457" spans="1:5" ht="12.75">
      <c r="A457" s="403" t="s">
        <v>1039</v>
      </c>
      <c r="B457" s="402"/>
      <c r="C457" s="321">
        <v>27650</v>
      </c>
      <c r="D457" s="321">
        <v>4271.15</v>
      </c>
      <c r="E457" s="363">
        <v>15.45</v>
      </c>
    </row>
    <row r="458" spans="1:5" ht="12.75">
      <c r="A458" s="323" t="s">
        <v>701</v>
      </c>
      <c r="B458" s="323" t="s">
        <v>702</v>
      </c>
      <c r="C458" s="324">
        <v>27650</v>
      </c>
      <c r="D458" s="324">
        <v>4271.15</v>
      </c>
      <c r="E458" s="364">
        <v>15.45</v>
      </c>
    </row>
    <row r="459" spans="1:5" ht="12.75">
      <c r="A459" s="325" t="s">
        <v>676</v>
      </c>
      <c r="B459" s="325" t="s">
        <v>703</v>
      </c>
      <c r="C459" s="326">
        <v>27650</v>
      </c>
      <c r="D459" s="326">
        <v>4271.15</v>
      </c>
      <c r="E459" s="365">
        <v>15.45</v>
      </c>
    </row>
    <row r="460" spans="1:5" ht="12.75">
      <c r="A460" s="401" t="s">
        <v>665</v>
      </c>
      <c r="B460" s="402"/>
      <c r="C460" s="322">
        <v>27650</v>
      </c>
      <c r="D460" s="322">
        <v>4271.15</v>
      </c>
      <c r="E460" s="361">
        <v>15.45</v>
      </c>
    </row>
    <row r="461" spans="1:5" ht="12.75">
      <c r="A461" s="401" t="s">
        <v>666</v>
      </c>
      <c r="B461" s="402"/>
      <c r="C461" s="322">
        <v>27650</v>
      </c>
      <c r="D461" s="322">
        <v>4271.15</v>
      </c>
      <c r="E461" s="361">
        <v>15.45</v>
      </c>
    </row>
    <row r="462" spans="1:5" ht="12.75">
      <c r="A462" s="33" t="s">
        <v>270</v>
      </c>
      <c r="B462" s="33" t="s">
        <v>271</v>
      </c>
      <c r="C462" s="327">
        <v>1500</v>
      </c>
      <c r="D462" s="327">
        <v>50</v>
      </c>
      <c r="E462" s="76">
        <v>3.33</v>
      </c>
    </row>
    <row r="463" spans="1:5" ht="12.75">
      <c r="A463" s="328" t="s">
        <v>272</v>
      </c>
      <c r="B463" s="328" t="s">
        <v>273</v>
      </c>
      <c r="C463" s="329" t="s">
        <v>115</v>
      </c>
      <c r="D463" s="329">
        <v>50</v>
      </c>
      <c r="E463" s="366" t="s">
        <v>115</v>
      </c>
    </row>
    <row r="464" spans="1:5" ht="12.75">
      <c r="A464" s="33" t="s">
        <v>284</v>
      </c>
      <c r="B464" s="33" t="s">
        <v>285</v>
      </c>
      <c r="C464" s="327">
        <v>10000</v>
      </c>
      <c r="D464" s="327">
        <v>3173.55</v>
      </c>
      <c r="E464" s="76">
        <v>31.74</v>
      </c>
    </row>
    <row r="465" spans="1:5" ht="12.75">
      <c r="A465" s="328" t="s">
        <v>286</v>
      </c>
      <c r="B465" s="328" t="s">
        <v>287</v>
      </c>
      <c r="C465" s="329" t="s">
        <v>115</v>
      </c>
      <c r="D465" s="329">
        <v>3173.55</v>
      </c>
      <c r="E465" s="366" t="s">
        <v>115</v>
      </c>
    </row>
    <row r="466" spans="1:5" ht="12.75">
      <c r="A466" s="328" t="s">
        <v>290</v>
      </c>
      <c r="B466" s="328" t="s">
        <v>291</v>
      </c>
      <c r="C466" s="329" t="s">
        <v>115</v>
      </c>
      <c r="D466" s="329">
        <v>0</v>
      </c>
      <c r="E466" s="366" t="s">
        <v>115</v>
      </c>
    </row>
    <row r="467" spans="1:5" ht="12.75">
      <c r="A467" s="328" t="s">
        <v>302</v>
      </c>
      <c r="B467" s="328" t="s">
        <v>303</v>
      </c>
      <c r="C467" s="329" t="s">
        <v>115</v>
      </c>
      <c r="D467" s="329">
        <v>0</v>
      </c>
      <c r="E467" s="366" t="s">
        <v>115</v>
      </c>
    </row>
    <row r="468" spans="1:5" ht="12.75">
      <c r="A468" s="33" t="s">
        <v>304</v>
      </c>
      <c r="B468" s="33" t="s">
        <v>305</v>
      </c>
      <c r="C468" s="327">
        <v>4300</v>
      </c>
      <c r="D468" s="327">
        <v>972.6</v>
      </c>
      <c r="E468" s="76">
        <v>22.62</v>
      </c>
    </row>
    <row r="469" spans="1:5" ht="12.75">
      <c r="A469" s="328" t="s">
        <v>306</v>
      </c>
      <c r="B469" s="328" t="s">
        <v>305</v>
      </c>
      <c r="C469" s="329" t="s">
        <v>115</v>
      </c>
      <c r="D469" s="329">
        <v>972.6</v>
      </c>
      <c r="E469" s="366" t="s">
        <v>115</v>
      </c>
    </row>
    <row r="470" spans="1:5" ht="12.75">
      <c r="A470" s="33" t="s">
        <v>307</v>
      </c>
      <c r="B470" s="33" t="s">
        <v>308</v>
      </c>
      <c r="C470" s="327">
        <v>11850</v>
      </c>
      <c r="D470" s="327">
        <v>75</v>
      </c>
      <c r="E470" s="76">
        <v>0.63</v>
      </c>
    </row>
    <row r="471" spans="1:5" ht="12.75">
      <c r="A471" s="328" t="s">
        <v>313</v>
      </c>
      <c r="B471" s="328" t="s">
        <v>314</v>
      </c>
      <c r="C471" s="329" t="s">
        <v>115</v>
      </c>
      <c r="D471" s="329">
        <v>0</v>
      </c>
      <c r="E471" s="366" t="s">
        <v>115</v>
      </c>
    </row>
    <row r="472" spans="1:5" ht="12.75">
      <c r="A472" s="328" t="s">
        <v>319</v>
      </c>
      <c r="B472" s="328" t="s">
        <v>308</v>
      </c>
      <c r="C472" s="329" t="s">
        <v>115</v>
      </c>
      <c r="D472" s="329">
        <v>75</v>
      </c>
      <c r="E472" s="366" t="s">
        <v>115</v>
      </c>
    </row>
    <row r="473" spans="1:5" ht="12.75">
      <c r="A473" s="403" t="s">
        <v>1040</v>
      </c>
      <c r="B473" s="402"/>
      <c r="C473" s="321">
        <v>27650</v>
      </c>
      <c r="D473" s="321">
        <v>9551.49</v>
      </c>
      <c r="E473" s="363">
        <v>34.54</v>
      </c>
    </row>
    <row r="474" spans="1:5" ht="12.75">
      <c r="A474" s="323" t="s">
        <v>701</v>
      </c>
      <c r="B474" s="323" t="s">
        <v>702</v>
      </c>
      <c r="C474" s="324">
        <v>27650</v>
      </c>
      <c r="D474" s="324">
        <v>9551.49</v>
      </c>
      <c r="E474" s="364">
        <v>34.54</v>
      </c>
    </row>
    <row r="475" spans="1:5" ht="12.75">
      <c r="A475" s="325" t="s">
        <v>676</v>
      </c>
      <c r="B475" s="325" t="s">
        <v>703</v>
      </c>
      <c r="C475" s="326">
        <v>27650</v>
      </c>
      <c r="D475" s="326">
        <v>9551.49</v>
      </c>
      <c r="E475" s="365">
        <v>34.54</v>
      </c>
    </row>
    <row r="476" spans="1:5" ht="12.75">
      <c r="A476" s="401" t="s">
        <v>665</v>
      </c>
      <c r="B476" s="402"/>
      <c r="C476" s="322">
        <v>27650</v>
      </c>
      <c r="D476" s="322">
        <v>9551.49</v>
      </c>
      <c r="E476" s="361">
        <v>34.54</v>
      </c>
    </row>
    <row r="477" spans="1:5" ht="12.75">
      <c r="A477" s="401" t="s">
        <v>666</v>
      </c>
      <c r="B477" s="402"/>
      <c r="C477" s="322">
        <v>27650</v>
      </c>
      <c r="D477" s="322">
        <v>9551.49</v>
      </c>
      <c r="E477" s="361">
        <v>34.54</v>
      </c>
    </row>
    <row r="478" spans="1:5" ht="12.75">
      <c r="A478" s="33" t="s">
        <v>270</v>
      </c>
      <c r="B478" s="33" t="s">
        <v>271</v>
      </c>
      <c r="C478" s="327">
        <v>9000</v>
      </c>
      <c r="D478" s="327">
        <v>2488.99</v>
      </c>
      <c r="E478" s="76">
        <v>27.66</v>
      </c>
    </row>
    <row r="479" spans="1:5" ht="12.75">
      <c r="A479" s="328" t="s">
        <v>272</v>
      </c>
      <c r="B479" s="328" t="s">
        <v>273</v>
      </c>
      <c r="C479" s="329" t="s">
        <v>115</v>
      </c>
      <c r="D479" s="329">
        <v>2488.99</v>
      </c>
      <c r="E479" s="366" t="s">
        <v>115</v>
      </c>
    </row>
    <row r="480" spans="1:5" ht="12.75">
      <c r="A480" s="33" t="s">
        <v>284</v>
      </c>
      <c r="B480" s="33" t="s">
        <v>285</v>
      </c>
      <c r="C480" s="327">
        <v>5650</v>
      </c>
      <c r="D480" s="327">
        <v>0</v>
      </c>
      <c r="E480" s="76">
        <v>0</v>
      </c>
    </row>
    <row r="481" spans="1:5" ht="12.75">
      <c r="A481" s="328" t="s">
        <v>290</v>
      </c>
      <c r="B481" s="328" t="s">
        <v>291</v>
      </c>
      <c r="C481" s="329" t="s">
        <v>115</v>
      </c>
      <c r="D481" s="329">
        <v>0</v>
      </c>
      <c r="E481" s="366" t="s">
        <v>115</v>
      </c>
    </row>
    <row r="482" spans="1:5" ht="12.75">
      <c r="A482" s="328" t="s">
        <v>302</v>
      </c>
      <c r="B482" s="328" t="s">
        <v>303</v>
      </c>
      <c r="C482" s="329" t="s">
        <v>115</v>
      </c>
      <c r="D482" s="329">
        <v>0</v>
      </c>
      <c r="E482" s="366" t="s">
        <v>115</v>
      </c>
    </row>
    <row r="483" spans="1:5" ht="12.75">
      <c r="A483" s="33" t="s">
        <v>304</v>
      </c>
      <c r="B483" s="33" t="s">
        <v>305</v>
      </c>
      <c r="C483" s="327">
        <v>5000</v>
      </c>
      <c r="D483" s="327">
        <v>0</v>
      </c>
      <c r="E483" s="76">
        <v>0</v>
      </c>
    </row>
    <row r="484" spans="1:5" ht="12.75">
      <c r="A484" s="328" t="s">
        <v>306</v>
      </c>
      <c r="B484" s="328" t="s">
        <v>305</v>
      </c>
      <c r="C484" s="329" t="s">
        <v>115</v>
      </c>
      <c r="D484" s="329">
        <v>0</v>
      </c>
      <c r="E484" s="366" t="s">
        <v>115</v>
      </c>
    </row>
    <row r="485" spans="1:5" ht="12.75">
      <c r="A485" s="33" t="s">
        <v>307</v>
      </c>
      <c r="B485" s="33" t="s">
        <v>308</v>
      </c>
      <c r="C485" s="327">
        <v>8000</v>
      </c>
      <c r="D485" s="327">
        <v>7062.5</v>
      </c>
      <c r="E485" s="76">
        <v>88.28</v>
      </c>
    </row>
    <row r="486" spans="1:5" ht="12.75">
      <c r="A486" s="328" t="s">
        <v>313</v>
      </c>
      <c r="B486" s="328" t="s">
        <v>314</v>
      </c>
      <c r="C486" s="329" t="s">
        <v>115</v>
      </c>
      <c r="D486" s="329">
        <v>7000</v>
      </c>
      <c r="E486" s="366" t="s">
        <v>115</v>
      </c>
    </row>
    <row r="487" spans="1:5" ht="12.75">
      <c r="A487" s="328" t="s">
        <v>319</v>
      </c>
      <c r="B487" s="328" t="s">
        <v>308</v>
      </c>
      <c r="C487" s="329" t="s">
        <v>115</v>
      </c>
      <c r="D487" s="329">
        <v>62.5</v>
      </c>
      <c r="E487" s="366" t="s">
        <v>115</v>
      </c>
    </row>
    <row r="488" spans="1:5" ht="12.75">
      <c r="A488" s="403" t="s">
        <v>761</v>
      </c>
      <c r="B488" s="402"/>
      <c r="C488" s="321">
        <v>7160500</v>
      </c>
      <c r="D488" s="321">
        <v>2804380.54</v>
      </c>
      <c r="E488" s="363">
        <v>39.16</v>
      </c>
    </row>
    <row r="489" spans="1:5" ht="12.75">
      <c r="A489" s="401" t="s">
        <v>762</v>
      </c>
      <c r="B489" s="402"/>
      <c r="C489" s="322">
        <v>80000</v>
      </c>
      <c r="D489" s="322">
        <v>40151.85</v>
      </c>
      <c r="E489" s="361">
        <v>50.19</v>
      </c>
    </row>
    <row r="490" spans="1:5" ht="12.75">
      <c r="A490" s="401" t="s">
        <v>763</v>
      </c>
      <c r="B490" s="402"/>
      <c r="C490" s="322">
        <v>80000</v>
      </c>
      <c r="D490" s="322">
        <v>40151.85</v>
      </c>
      <c r="E490" s="361">
        <v>50.19</v>
      </c>
    </row>
    <row r="491" spans="1:5" ht="12.75">
      <c r="A491" s="401" t="s">
        <v>667</v>
      </c>
      <c r="B491" s="402"/>
      <c r="C491" s="322">
        <v>2596769</v>
      </c>
      <c r="D491" s="322">
        <v>390129.18</v>
      </c>
      <c r="E491" s="361">
        <v>15.02</v>
      </c>
    </row>
    <row r="492" spans="1:5" ht="12.75">
      <c r="A492" s="401" t="s">
        <v>764</v>
      </c>
      <c r="B492" s="402"/>
      <c r="C492" s="322">
        <v>1446231</v>
      </c>
      <c r="D492" s="322">
        <v>276185.4</v>
      </c>
      <c r="E492" s="361">
        <v>19.1</v>
      </c>
    </row>
    <row r="493" spans="1:5" ht="12.75">
      <c r="A493" s="401" t="s">
        <v>1341</v>
      </c>
      <c r="B493" s="402"/>
      <c r="C493" s="322">
        <v>1150538</v>
      </c>
      <c r="D493" s="322">
        <v>113943.78</v>
      </c>
      <c r="E493" s="361">
        <v>9.9</v>
      </c>
    </row>
    <row r="494" spans="1:5" ht="12.75">
      <c r="A494" s="401" t="s">
        <v>670</v>
      </c>
      <c r="B494" s="402"/>
      <c r="C494" s="322">
        <v>4483731</v>
      </c>
      <c r="D494" s="322">
        <v>2374099.51</v>
      </c>
      <c r="E494" s="361">
        <v>52.95</v>
      </c>
    </row>
    <row r="495" spans="1:5" ht="12.75">
      <c r="A495" s="401" t="s">
        <v>765</v>
      </c>
      <c r="B495" s="402"/>
      <c r="C495" s="322">
        <v>3777192</v>
      </c>
      <c r="D495" s="322">
        <v>2239656.08</v>
      </c>
      <c r="E495" s="361">
        <v>59.29</v>
      </c>
    </row>
    <row r="496" spans="1:5" ht="12.75">
      <c r="A496" s="401" t="s">
        <v>766</v>
      </c>
      <c r="B496" s="402"/>
      <c r="C496" s="322">
        <v>706539</v>
      </c>
      <c r="D496" s="322">
        <v>134443.43</v>
      </c>
      <c r="E496" s="361">
        <v>19.03</v>
      </c>
    </row>
    <row r="497" spans="1:5" ht="12.75">
      <c r="A497" s="403" t="s">
        <v>1041</v>
      </c>
      <c r="B497" s="402"/>
      <c r="C497" s="321">
        <v>7160500</v>
      </c>
      <c r="D497" s="321">
        <v>2804380.54</v>
      </c>
      <c r="E497" s="363">
        <v>39.16</v>
      </c>
    </row>
    <row r="498" spans="1:5" ht="12.75">
      <c r="A498" s="323" t="s">
        <v>704</v>
      </c>
      <c r="B498" s="323" t="s">
        <v>705</v>
      </c>
      <c r="C498" s="324">
        <v>7160500</v>
      </c>
      <c r="D498" s="324">
        <v>2804380.54</v>
      </c>
      <c r="E498" s="364">
        <v>39.16</v>
      </c>
    </row>
    <row r="499" spans="1:5" ht="12.75">
      <c r="A499" s="325" t="s">
        <v>676</v>
      </c>
      <c r="B499" s="325" t="s">
        <v>769</v>
      </c>
      <c r="C499" s="326">
        <v>3777192</v>
      </c>
      <c r="D499" s="326">
        <v>2239656.08</v>
      </c>
      <c r="E499" s="365">
        <v>59.29</v>
      </c>
    </row>
    <row r="500" spans="1:5" ht="12.75">
      <c r="A500" s="401" t="s">
        <v>670</v>
      </c>
      <c r="B500" s="402"/>
      <c r="C500" s="322">
        <v>3777192</v>
      </c>
      <c r="D500" s="322">
        <v>2239656.08</v>
      </c>
      <c r="E500" s="361">
        <v>59.29</v>
      </c>
    </row>
    <row r="501" spans="1:5" ht="12.75">
      <c r="A501" s="401" t="s">
        <v>765</v>
      </c>
      <c r="B501" s="402"/>
      <c r="C501" s="322">
        <v>3777192</v>
      </c>
      <c r="D501" s="322">
        <v>2239656.08</v>
      </c>
      <c r="E501" s="361">
        <v>59.29</v>
      </c>
    </row>
    <row r="502" spans="1:5" ht="12.75">
      <c r="A502" s="33" t="s">
        <v>243</v>
      </c>
      <c r="B502" s="33" t="s">
        <v>244</v>
      </c>
      <c r="C502" s="327">
        <v>2817473</v>
      </c>
      <c r="D502" s="327">
        <v>1580289.67</v>
      </c>
      <c r="E502" s="76">
        <v>56.09</v>
      </c>
    </row>
    <row r="503" spans="1:5" ht="12.75">
      <c r="A503" s="328" t="s">
        <v>245</v>
      </c>
      <c r="B503" s="328" t="s">
        <v>246</v>
      </c>
      <c r="C503" s="329" t="s">
        <v>115</v>
      </c>
      <c r="D503" s="329">
        <v>1580289.67</v>
      </c>
      <c r="E503" s="366" t="s">
        <v>115</v>
      </c>
    </row>
    <row r="504" spans="1:5" ht="12.75">
      <c r="A504" s="33" t="s">
        <v>252</v>
      </c>
      <c r="B504" s="33" t="s">
        <v>253</v>
      </c>
      <c r="C504" s="327">
        <v>582000</v>
      </c>
      <c r="D504" s="327">
        <v>357978.8</v>
      </c>
      <c r="E504" s="76">
        <v>61.51</v>
      </c>
    </row>
    <row r="505" spans="1:5" ht="12.75">
      <c r="A505" s="328" t="s">
        <v>254</v>
      </c>
      <c r="B505" s="328" t="s">
        <v>255</v>
      </c>
      <c r="C505" s="329" t="s">
        <v>115</v>
      </c>
      <c r="D505" s="329">
        <v>120006.19</v>
      </c>
      <c r="E505" s="366" t="s">
        <v>115</v>
      </c>
    </row>
    <row r="506" spans="1:5" ht="12.75">
      <c r="A506" s="328" t="s">
        <v>256</v>
      </c>
      <c r="B506" s="328" t="s">
        <v>257</v>
      </c>
      <c r="C506" s="329" t="s">
        <v>115</v>
      </c>
      <c r="D506" s="329">
        <v>237972.61</v>
      </c>
      <c r="E506" s="366" t="s">
        <v>115</v>
      </c>
    </row>
    <row r="507" spans="1:5" ht="12.75">
      <c r="A507" s="33" t="s">
        <v>260</v>
      </c>
      <c r="B507" s="33" t="s">
        <v>261</v>
      </c>
      <c r="C507" s="327">
        <v>109957</v>
      </c>
      <c r="D507" s="327">
        <v>84170</v>
      </c>
      <c r="E507" s="76">
        <v>76.55</v>
      </c>
    </row>
    <row r="508" spans="1:5" ht="12.75">
      <c r="A508" s="328" t="s">
        <v>264</v>
      </c>
      <c r="B508" s="328" t="s">
        <v>265</v>
      </c>
      <c r="C508" s="329" t="s">
        <v>115</v>
      </c>
      <c r="D508" s="329">
        <v>84170</v>
      </c>
      <c r="E508" s="366" t="s">
        <v>115</v>
      </c>
    </row>
    <row r="509" spans="1:5" ht="12.75">
      <c r="A509" s="33" t="s">
        <v>270</v>
      </c>
      <c r="B509" s="33" t="s">
        <v>271</v>
      </c>
      <c r="C509" s="327">
        <v>132667</v>
      </c>
      <c r="D509" s="327">
        <v>94271.41</v>
      </c>
      <c r="E509" s="76">
        <v>71.06</v>
      </c>
    </row>
    <row r="510" spans="1:5" ht="12.75">
      <c r="A510" s="328" t="s">
        <v>276</v>
      </c>
      <c r="B510" s="328" t="s">
        <v>277</v>
      </c>
      <c r="C510" s="329" t="s">
        <v>115</v>
      </c>
      <c r="D510" s="329">
        <v>74210.97</v>
      </c>
      <c r="E510" s="366" t="s">
        <v>115</v>
      </c>
    </row>
    <row r="511" spans="1:5" ht="12.75">
      <c r="A511" s="328" t="s">
        <v>278</v>
      </c>
      <c r="B511" s="328" t="s">
        <v>279</v>
      </c>
      <c r="C511" s="329" t="s">
        <v>115</v>
      </c>
      <c r="D511" s="329">
        <v>6060.44</v>
      </c>
      <c r="E511" s="366" t="s">
        <v>115</v>
      </c>
    </row>
    <row r="512" spans="1:5" ht="12.75">
      <c r="A512" s="328" t="s">
        <v>282</v>
      </c>
      <c r="B512" s="328" t="s">
        <v>283</v>
      </c>
      <c r="C512" s="329" t="s">
        <v>115</v>
      </c>
      <c r="D512" s="329">
        <v>14000</v>
      </c>
      <c r="E512" s="366" t="s">
        <v>115</v>
      </c>
    </row>
    <row r="513" spans="1:5" ht="12.75">
      <c r="A513" s="33" t="s">
        <v>284</v>
      </c>
      <c r="B513" s="33" t="s">
        <v>285</v>
      </c>
      <c r="C513" s="327">
        <v>95095</v>
      </c>
      <c r="D513" s="327">
        <v>83052.4</v>
      </c>
      <c r="E513" s="76">
        <v>87.34</v>
      </c>
    </row>
    <row r="514" spans="1:5" ht="12.75">
      <c r="A514" s="328" t="s">
        <v>286</v>
      </c>
      <c r="B514" s="328" t="s">
        <v>287</v>
      </c>
      <c r="C514" s="329" t="s">
        <v>115</v>
      </c>
      <c r="D514" s="329">
        <v>15852.07</v>
      </c>
      <c r="E514" s="366" t="s">
        <v>115</v>
      </c>
    </row>
    <row r="515" spans="1:5" ht="12.75">
      <c r="A515" s="328" t="s">
        <v>288</v>
      </c>
      <c r="B515" s="328" t="s">
        <v>289</v>
      </c>
      <c r="C515" s="329" t="s">
        <v>115</v>
      </c>
      <c r="D515" s="329">
        <v>59661.99</v>
      </c>
      <c r="E515" s="366" t="s">
        <v>115</v>
      </c>
    </row>
    <row r="516" spans="1:5" ht="12.75">
      <c r="A516" s="328" t="s">
        <v>292</v>
      </c>
      <c r="B516" s="328" t="s">
        <v>293</v>
      </c>
      <c r="C516" s="329" t="s">
        <v>115</v>
      </c>
      <c r="D516" s="329">
        <v>7538.34</v>
      </c>
      <c r="E516" s="366" t="s">
        <v>115</v>
      </c>
    </row>
    <row r="517" spans="1:5" ht="12.75">
      <c r="A517" s="33" t="s">
        <v>307</v>
      </c>
      <c r="B517" s="33" t="s">
        <v>308</v>
      </c>
      <c r="C517" s="327">
        <v>40000</v>
      </c>
      <c r="D517" s="327">
        <v>39893.8</v>
      </c>
      <c r="E517" s="76">
        <v>99.73</v>
      </c>
    </row>
    <row r="518" spans="1:5" ht="12.75">
      <c r="A518" s="328" t="s">
        <v>311</v>
      </c>
      <c r="B518" s="328" t="s">
        <v>312</v>
      </c>
      <c r="C518" s="329" t="s">
        <v>115</v>
      </c>
      <c r="D518" s="329">
        <v>39893.8</v>
      </c>
      <c r="E518" s="366" t="s">
        <v>115</v>
      </c>
    </row>
    <row r="519" spans="1:5" ht="12.75">
      <c r="A519" s="325" t="s">
        <v>716</v>
      </c>
      <c r="B519" s="325" t="s">
        <v>769</v>
      </c>
      <c r="C519" s="326">
        <v>2966308</v>
      </c>
      <c r="D519" s="326">
        <v>549239.87</v>
      </c>
      <c r="E519" s="365">
        <v>18.52</v>
      </c>
    </row>
    <row r="520" spans="1:5" ht="12.75">
      <c r="A520" s="401" t="s">
        <v>762</v>
      </c>
      <c r="B520" s="402"/>
      <c r="C520" s="322">
        <v>80000</v>
      </c>
      <c r="D520" s="322">
        <v>40151.85</v>
      </c>
      <c r="E520" s="361">
        <v>50.19</v>
      </c>
    </row>
    <row r="521" spans="1:5" ht="12.75">
      <c r="A521" s="401" t="s">
        <v>763</v>
      </c>
      <c r="B521" s="402"/>
      <c r="C521" s="322">
        <v>80000</v>
      </c>
      <c r="D521" s="322">
        <v>40151.85</v>
      </c>
      <c r="E521" s="361">
        <v>50.19</v>
      </c>
    </row>
    <row r="522" spans="1:5" ht="12.75">
      <c r="A522" s="33" t="s">
        <v>270</v>
      </c>
      <c r="B522" s="33" t="s">
        <v>271</v>
      </c>
      <c r="C522" s="327">
        <v>29000</v>
      </c>
      <c r="D522" s="327">
        <v>28193.73</v>
      </c>
      <c r="E522" s="76">
        <v>97.22</v>
      </c>
    </row>
    <row r="523" spans="1:5" ht="12.75">
      <c r="A523" s="328" t="s">
        <v>280</v>
      </c>
      <c r="B523" s="328" t="s">
        <v>281</v>
      </c>
      <c r="C523" s="329" t="s">
        <v>115</v>
      </c>
      <c r="D523" s="329">
        <v>6596.23</v>
      </c>
      <c r="E523" s="366" t="s">
        <v>115</v>
      </c>
    </row>
    <row r="524" spans="1:5" ht="12.75">
      <c r="A524" s="328" t="s">
        <v>282</v>
      </c>
      <c r="B524" s="328" t="s">
        <v>283</v>
      </c>
      <c r="C524" s="329" t="s">
        <v>115</v>
      </c>
      <c r="D524" s="329">
        <v>21597.5</v>
      </c>
      <c r="E524" s="366" t="s">
        <v>115</v>
      </c>
    </row>
    <row r="525" spans="1:5" ht="12.75">
      <c r="A525" s="33" t="s">
        <v>284</v>
      </c>
      <c r="B525" s="33" t="s">
        <v>285</v>
      </c>
      <c r="C525" s="327">
        <v>42000</v>
      </c>
      <c r="D525" s="327">
        <v>9031.13</v>
      </c>
      <c r="E525" s="76">
        <v>21.5</v>
      </c>
    </row>
    <row r="526" spans="1:5" ht="12.75">
      <c r="A526" s="328" t="s">
        <v>292</v>
      </c>
      <c r="B526" s="328" t="s">
        <v>293</v>
      </c>
      <c r="C526" s="329" t="s">
        <v>115</v>
      </c>
      <c r="D526" s="329">
        <v>0</v>
      </c>
      <c r="E526" s="366" t="s">
        <v>115</v>
      </c>
    </row>
    <row r="527" spans="1:5" ht="12.75">
      <c r="A527" s="328" t="s">
        <v>298</v>
      </c>
      <c r="B527" s="328" t="s">
        <v>299</v>
      </c>
      <c r="C527" s="329" t="s">
        <v>115</v>
      </c>
      <c r="D527" s="329">
        <v>500</v>
      </c>
      <c r="E527" s="366" t="s">
        <v>115</v>
      </c>
    </row>
    <row r="528" spans="1:5" ht="12.75">
      <c r="A528" s="328" t="s">
        <v>300</v>
      </c>
      <c r="B528" s="328" t="s">
        <v>301</v>
      </c>
      <c r="C528" s="329" t="s">
        <v>115</v>
      </c>
      <c r="D528" s="329">
        <v>8531.13</v>
      </c>
      <c r="E528" s="366" t="s">
        <v>115</v>
      </c>
    </row>
    <row r="529" spans="1:5" ht="12.75">
      <c r="A529" s="33" t="s">
        <v>307</v>
      </c>
      <c r="B529" s="33" t="s">
        <v>308</v>
      </c>
      <c r="C529" s="327">
        <v>8500</v>
      </c>
      <c r="D529" s="327">
        <v>2925.97</v>
      </c>
      <c r="E529" s="76">
        <v>34.42</v>
      </c>
    </row>
    <row r="530" spans="1:5" ht="12.75">
      <c r="A530" s="328" t="s">
        <v>319</v>
      </c>
      <c r="B530" s="328" t="s">
        <v>308</v>
      </c>
      <c r="C530" s="329" t="s">
        <v>115</v>
      </c>
      <c r="D530" s="329">
        <v>2925.97</v>
      </c>
      <c r="E530" s="366" t="s">
        <v>115</v>
      </c>
    </row>
    <row r="531" spans="1:5" ht="12.75">
      <c r="A531" s="33" t="s">
        <v>326</v>
      </c>
      <c r="B531" s="33" t="s">
        <v>327</v>
      </c>
      <c r="C531" s="327">
        <v>500</v>
      </c>
      <c r="D531" s="327">
        <v>1.02</v>
      </c>
      <c r="E531" s="76">
        <v>0.2</v>
      </c>
    </row>
    <row r="532" spans="1:5" ht="12.75">
      <c r="A532" s="328" t="s">
        <v>331</v>
      </c>
      <c r="B532" s="328" t="s">
        <v>332</v>
      </c>
      <c r="C532" s="329" t="s">
        <v>115</v>
      </c>
      <c r="D532" s="329">
        <v>1.02</v>
      </c>
      <c r="E532" s="366" t="s">
        <v>115</v>
      </c>
    </row>
    <row r="533" spans="1:5" ht="12.75">
      <c r="A533" s="401" t="s">
        <v>667</v>
      </c>
      <c r="B533" s="402"/>
      <c r="C533" s="322">
        <v>2179769</v>
      </c>
      <c r="D533" s="322">
        <v>374644.59</v>
      </c>
      <c r="E533" s="361">
        <v>17.19</v>
      </c>
    </row>
    <row r="534" spans="1:5" ht="12.75">
      <c r="A534" s="401" t="s">
        <v>764</v>
      </c>
      <c r="B534" s="402"/>
      <c r="C534" s="322">
        <v>1446231</v>
      </c>
      <c r="D534" s="322">
        <v>276185.4</v>
      </c>
      <c r="E534" s="361">
        <v>19.1</v>
      </c>
    </row>
    <row r="535" spans="1:5" ht="12.75">
      <c r="A535" s="33" t="s">
        <v>243</v>
      </c>
      <c r="B535" s="33" t="s">
        <v>244</v>
      </c>
      <c r="C535" s="327">
        <v>643267</v>
      </c>
      <c r="D535" s="327">
        <v>128317.9</v>
      </c>
      <c r="E535" s="76">
        <v>19.95</v>
      </c>
    </row>
    <row r="536" spans="1:5" ht="12.75">
      <c r="A536" s="328" t="s">
        <v>245</v>
      </c>
      <c r="B536" s="328" t="s">
        <v>246</v>
      </c>
      <c r="C536" s="329" t="s">
        <v>115</v>
      </c>
      <c r="D536" s="329">
        <v>100950.1</v>
      </c>
      <c r="E536" s="366" t="s">
        <v>115</v>
      </c>
    </row>
    <row r="537" spans="1:5" ht="12.75">
      <c r="A537" s="328" t="s">
        <v>247</v>
      </c>
      <c r="B537" s="328" t="s">
        <v>248</v>
      </c>
      <c r="C537" s="329" t="s">
        <v>115</v>
      </c>
      <c r="D537" s="329">
        <v>27367.8</v>
      </c>
      <c r="E537" s="366" t="s">
        <v>115</v>
      </c>
    </row>
    <row r="538" spans="1:5" ht="12.75">
      <c r="A538" s="33" t="s">
        <v>249</v>
      </c>
      <c r="B538" s="33" t="s">
        <v>250</v>
      </c>
      <c r="C538" s="327">
        <v>267376</v>
      </c>
      <c r="D538" s="327">
        <v>6199.07</v>
      </c>
      <c r="E538" s="76">
        <v>2.32</v>
      </c>
    </row>
    <row r="539" spans="1:5" ht="12.75">
      <c r="A539" s="328" t="s">
        <v>251</v>
      </c>
      <c r="B539" s="328" t="s">
        <v>250</v>
      </c>
      <c r="C539" s="329" t="s">
        <v>115</v>
      </c>
      <c r="D539" s="329">
        <v>6199.07</v>
      </c>
      <c r="E539" s="366" t="s">
        <v>115</v>
      </c>
    </row>
    <row r="540" spans="1:5" ht="12.75">
      <c r="A540" s="33" t="s">
        <v>252</v>
      </c>
      <c r="B540" s="33" t="s">
        <v>253</v>
      </c>
      <c r="C540" s="327">
        <v>201002</v>
      </c>
      <c r="D540" s="327">
        <v>23034.41</v>
      </c>
      <c r="E540" s="76">
        <v>11.46</v>
      </c>
    </row>
    <row r="541" spans="1:5" ht="12.75">
      <c r="A541" s="328" t="s">
        <v>254</v>
      </c>
      <c r="B541" s="328" t="s">
        <v>255</v>
      </c>
      <c r="C541" s="329" t="s">
        <v>115</v>
      </c>
      <c r="D541" s="329">
        <v>7699.88</v>
      </c>
      <c r="E541" s="366" t="s">
        <v>115</v>
      </c>
    </row>
    <row r="542" spans="1:5" ht="12.75">
      <c r="A542" s="328" t="s">
        <v>256</v>
      </c>
      <c r="B542" s="328" t="s">
        <v>257</v>
      </c>
      <c r="C542" s="329" t="s">
        <v>115</v>
      </c>
      <c r="D542" s="329">
        <v>15334.53</v>
      </c>
      <c r="E542" s="366" t="s">
        <v>115</v>
      </c>
    </row>
    <row r="543" spans="1:5" ht="12.75">
      <c r="A543" s="33" t="s">
        <v>260</v>
      </c>
      <c r="B543" s="33" t="s">
        <v>261</v>
      </c>
      <c r="C543" s="327">
        <v>115578</v>
      </c>
      <c r="D543" s="327">
        <v>31985.34</v>
      </c>
      <c r="E543" s="76">
        <v>27.67</v>
      </c>
    </row>
    <row r="544" spans="1:5" ht="12.75">
      <c r="A544" s="328" t="s">
        <v>262</v>
      </c>
      <c r="B544" s="328" t="s">
        <v>263</v>
      </c>
      <c r="C544" s="329" t="s">
        <v>115</v>
      </c>
      <c r="D544" s="329">
        <v>1881.04</v>
      </c>
      <c r="E544" s="366" t="s">
        <v>115</v>
      </c>
    </row>
    <row r="545" spans="1:5" ht="12.75">
      <c r="A545" s="328" t="s">
        <v>264</v>
      </c>
      <c r="B545" s="328" t="s">
        <v>265</v>
      </c>
      <c r="C545" s="329" t="s">
        <v>115</v>
      </c>
      <c r="D545" s="329">
        <v>28075.86</v>
      </c>
      <c r="E545" s="366" t="s">
        <v>115</v>
      </c>
    </row>
    <row r="546" spans="1:5" ht="12.75">
      <c r="A546" s="328" t="s">
        <v>266</v>
      </c>
      <c r="B546" s="328" t="s">
        <v>267</v>
      </c>
      <c r="C546" s="329" t="s">
        <v>115</v>
      </c>
      <c r="D546" s="329">
        <v>2015</v>
      </c>
      <c r="E546" s="366" t="s">
        <v>115</v>
      </c>
    </row>
    <row r="547" spans="1:5" ht="12.75">
      <c r="A547" s="328" t="s">
        <v>268</v>
      </c>
      <c r="B547" s="328" t="s">
        <v>269</v>
      </c>
      <c r="C547" s="329" t="s">
        <v>115</v>
      </c>
      <c r="D547" s="329">
        <v>13.44</v>
      </c>
      <c r="E547" s="366" t="s">
        <v>115</v>
      </c>
    </row>
    <row r="548" spans="1:5" ht="12.75">
      <c r="A548" s="33" t="s">
        <v>270</v>
      </c>
      <c r="B548" s="33" t="s">
        <v>271</v>
      </c>
      <c r="C548" s="327">
        <v>65501</v>
      </c>
      <c r="D548" s="327">
        <v>8165.67</v>
      </c>
      <c r="E548" s="76">
        <v>12.47</v>
      </c>
    </row>
    <row r="549" spans="1:5" ht="12.75">
      <c r="A549" s="328" t="s">
        <v>272</v>
      </c>
      <c r="B549" s="328" t="s">
        <v>273</v>
      </c>
      <c r="C549" s="329" t="s">
        <v>115</v>
      </c>
      <c r="D549" s="329">
        <v>8165.67</v>
      </c>
      <c r="E549" s="366" t="s">
        <v>115</v>
      </c>
    </row>
    <row r="550" spans="1:5" ht="12.75">
      <c r="A550" s="328" t="s">
        <v>276</v>
      </c>
      <c r="B550" s="328" t="s">
        <v>277</v>
      </c>
      <c r="C550" s="329" t="s">
        <v>115</v>
      </c>
      <c r="D550" s="329">
        <v>0</v>
      </c>
      <c r="E550" s="366" t="s">
        <v>115</v>
      </c>
    </row>
    <row r="551" spans="1:5" ht="12.75">
      <c r="A551" s="328" t="s">
        <v>278</v>
      </c>
      <c r="B551" s="328" t="s">
        <v>279</v>
      </c>
      <c r="C551" s="329" t="s">
        <v>115</v>
      </c>
      <c r="D551" s="329">
        <v>0</v>
      </c>
      <c r="E551" s="366" t="s">
        <v>115</v>
      </c>
    </row>
    <row r="552" spans="1:5" ht="12.75">
      <c r="A552" s="33" t="s">
        <v>284</v>
      </c>
      <c r="B552" s="33" t="s">
        <v>285</v>
      </c>
      <c r="C552" s="327">
        <v>109503</v>
      </c>
      <c r="D552" s="327">
        <v>56912.57</v>
      </c>
      <c r="E552" s="76">
        <v>51.97</v>
      </c>
    </row>
    <row r="553" spans="1:5" ht="12.75">
      <c r="A553" s="328" t="s">
        <v>286</v>
      </c>
      <c r="B553" s="328" t="s">
        <v>287</v>
      </c>
      <c r="C553" s="329" t="s">
        <v>115</v>
      </c>
      <c r="D553" s="329">
        <v>0</v>
      </c>
      <c r="E553" s="366" t="s">
        <v>115</v>
      </c>
    </row>
    <row r="554" spans="1:5" ht="12.75">
      <c r="A554" s="328" t="s">
        <v>288</v>
      </c>
      <c r="B554" s="328" t="s">
        <v>289</v>
      </c>
      <c r="C554" s="329" t="s">
        <v>115</v>
      </c>
      <c r="D554" s="329">
        <v>15411.22</v>
      </c>
      <c r="E554" s="366" t="s">
        <v>115</v>
      </c>
    </row>
    <row r="555" spans="1:5" ht="12.75">
      <c r="A555" s="328" t="s">
        <v>292</v>
      </c>
      <c r="B555" s="328" t="s">
        <v>293</v>
      </c>
      <c r="C555" s="329" t="s">
        <v>115</v>
      </c>
      <c r="D555" s="329">
        <v>0</v>
      </c>
      <c r="E555" s="366" t="s">
        <v>115</v>
      </c>
    </row>
    <row r="556" spans="1:5" ht="12.75">
      <c r="A556" s="328" t="s">
        <v>294</v>
      </c>
      <c r="B556" s="328" t="s">
        <v>295</v>
      </c>
      <c r="C556" s="329" t="s">
        <v>115</v>
      </c>
      <c r="D556" s="329">
        <v>2124.5</v>
      </c>
      <c r="E556" s="366" t="s">
        <v>115</v>
      </c>
    </row>
    <row r="557" spans="1:5" ht="12.75">
      <c r="A557" s="328" t="s">
        <v>296</v>
      </c>
      <c r="B557" s="328" t="s">
        <v>297</v>
      </c>
      <c r="C557" s="329" t="s">
        <v>115</v>
      </c>
      <c r="D557" s="329">
        <v>2687</v>
      </c>
      <c r="E557" s="366" t="s">
        <v>115</v>
      </c>
    </row>
    <row r="558" spans="1:5" ht="12.75">
      <c r="A558" s="328" t="s">
        <v>298</v>
      </c>
      <c r="B558" s="328" t="s">
        <v>299</v>
      </c>
      <c r="C558" s="329" t="s">
        <v>115</v>
      </c>
      <c r="D558" s="329">
        <v>7045.53</v>
      </c>
      <c r="E558" s="366" t="s">
        <v>115</v>
      </c>
    </row>
    <row r="559" spans="1:5" ht="12.75">
      <c r="A559" s="328" t="s">
        <v>300</v>
      </c>
      <c r="B559" s="328" t="s">
        <v>301</v>
      </c>
      <c r="C559" s="329" t="s">
        <v>115</v>
      </c>
      <c r="D559" s="329">
        <v>16726.19</v>
      </c>
      <c r="E559" s="366" t="s">
        <v>115</v>
      </c>
    </row>
    <row r="560" spans="1:5" ht="12.75">
      <c r="A560" s="328" t="s">
        <v>302</v>
      </c>
      <c r="B560" s="328" t="s">
        <v>303</v>
      </c>
      <c r="C560" s="329" t="s">
        <v>115</v>
      </c>
      <c r="D560" s="329">
        <v>12918.13</v>
      </c>
      <c r="E560" s="366" t="s">
        <v>115</v>
      </c>
    </row>
    <row r="561" spans="1:5" ht="12.75">
      <c r="A561" s="33" t="s">
        <v>307</v>
      </c>
      <c r="B561" s="33" t="s">
        <v>308</v>
      </c>
      <c r="C561" s="327">
        <v>30232</v>
      </c>
      <c r="D561" s="327">
        <v>10118.93</v>
      </c>
      <c r="E561" s="76">
        <v>33.47</v>
      </c>
    </row>
    <row r="562" spans="1:5" ht="12.75">
      <c r="A562" s="328" t="s">
        <v>311</v>
      </c>
      <c r="B562" s="328" t="s">
        <v>312</v>
      </c>
      <c r="C562" s="329" t="s">
        <v>115</v>
      </c>
      <c r="D562" s="329">
        <v>7945.77</v>
      </c>
      <c r="E562" s="366" t="s">
        <v>115</v>
      </c>
    </row>
    <row r="563" spans="1:5" ht="12.75">
      <c r="A563" s="328" t="s">
        <v>313</v>
      </c>
      <c r="B563" s="328" t="s">
        <v>314</v>
      </c>
      <c r="C563" s="329" t="s">
        <v>115</v>
      </c>
      <c r="D563" s="329">
        <v>140.41</v>
      </c>
      <c r="E563" s="366" t="s">
        <v>115</v>
      </c>
    </row>
    <row r="564" spans="1:5" ht="12.75">
      <c r="A564" s="328" t="s">
        <v>315</v>
      </c>
      <c r="B564" s="328" t="s">
        <v>57</v>
      </c>
      <c r="C564" s="329" t="s">
        <v>115</v>
      </c>
      <c r="D564" s="329">
        <v>0</v>
      </c>
      <c r="E564" s="366" t="s">
        <v>115</v>
      </c>
    </row>
    <row r="565" spans="1:5" ht="12.75">
      <c r="A565" s="328" t="s">
        <v>316</v>
      </c>
      <c r="B565" s="328" t="s">
        <v>317</v>
      </c>
      <c r="C565" s="329" t="s">
        <v>115</v>
      </c>
      <c r="D565" s="329">
        <v>0</v>
      </c>
      <c r="E565" s="366" t="s">
        <v>115</v>
      </c>
    </row>
    <row r="566" spans="1:5" ht="12.75">
      <c r="A566" s="328" t="s">
        <v>319</v>
      </c>
      <c r="B566" s="328" t="s">
        <v>308</v>
      </c>
      <c r="C566" s="329" t="s">
        <v>115</v>
      </c>
      <c r="D566" s="329">
        <v>2032.75</v>
      </c>
      <c r="E566" s="366" t="s">
        <v>115</v>
      </c>
    </row>
    <row r="567" spans="1:5" ht="12.75">
      <c r="A567" s="33" t="s">
        <v>326</v>
      </c>
      <c r="B567" s="33" t="s">
        <v>327</v>
      </c>
      <c r="C567" s="327">
        <v>336</v>
      </c>
      <c r="D567" s="327">
        <v>0</v>
      </c>
      <c r="E567" s="76">
        <v>0</v>
      </c>
    </row>
    <row r="568" spans="1:5" ht="12.75">
      <c r="A568" s="328" t="s">
        <v>328</v>
      </c>
      <c r="B568" s="328" t="s">
        <v>329</v>
      </c>
      <c r="C568" s="329" t="s">
        <v>115</v>
      </c>
      <c r="D568" s="329">
        <v>0</v>
      </c>
      <c r="E568" s="366" t="s">
        <v>115</v>
      </c>
    </row>
    <row r="569" spans="1:5" ht="12.75">
      <c r="A569" s="33" t="s">
        <v>356</v>
      </c>
      <c r="B569" s="33" t="s">
        <v>357</v>
      </c>
      <c r="C569" s="327">
        <v>13436</v>
      </c>
      <c r="D569" s="327">
        <v>11451.51</v>
      </c>
      <c r="E569" s="76">
        <v>85.23</v>
      </c>
    </row>
    <row r="570" spans="1:5" ht="12.75">
      <c r="A570" s="328" t="s">
        <v>358</v>
      </c>
      <c r="B570" s="328" t="s">
        <v>359</v>
      </c>
      <c r="C570" s="329" t="s">
        <v>115</v>
      </c>
      <c r="D570" s="329">
        <v>11451.51</v>
      </c>
      <c r="E570" s="366" t="s">
        <v>115</v>
      </c>
    </row>
    <row r="571" spans="1:5" ht="12.75">
      <c r="A571" s="401" t="s">
        <v>1341</v>
      </c>
      <c r="B571" s="402"/>
      <c r="C571" s="322">
        <v>733538</v>
      </c>
      <c r="D571" s="322">
        <v>98459.19</v>
      </c>
      <c r="E571" s="361">
        <v>13.42</v>
      </c>
    </row>
    <row r="572" spans="1:5" ht="12.75">
      <c r="A572" s="33" t="s">
        <v>243</v>
      </c>
      <c r="B572" s="33" t="s">
        <v>244</v>
      </c>
      <c r="C572" s="327">
        <v>100000</v>
      </c>
      <c r="D572" s="327">
        <v>0</v>
      </c>
      <c r="E572" s="76">
        <v>0</v>
      </c>
    </row>
    <row r="573" spans="1:5" ht="12.75">
      <c r="A573" s="328" t="s">
        <v>245</v>
      </c>
      <c r="B573" s="328" t="s">
        <v>246</v>
      </c>
      <c r="C573" s="329" t="s">
        <v>115</v>
      </c>
      <c r="D573" s="329">
        <v>0</v>
      </c>
      <c r="E573" s="366" t="s">
        <v>115</v>
      </c>
    </row>
    <row r="574" spans="1:5" ht="12.75">
      <c r="A574" s="33" t="s">
        <v>252</v>
      </c>
      <c r="B574" s="33" t="s">
        <v>253</v>
      </c>
      <c r="C574" s="327">
        <v>24800</v>
      </c>
      <c r="D574" s="327">
        <v>0</v>
      </c>
      <c r="E574" s="76">
        <v>0</v>
      </c>
    </row>
    <row r="575" spans="1:5" ht="12.75">
      <c r="A575" s="328" t="s">
        <v>254</v>
      </c>
      <c r="B575" s="328" t="s">
        <v>255</v>
      </c>
      <c r="C575" s="329" t="s">
        <v>115</v>
      </c>
      <c r="D575" s="329">
        <v>0</v>
      </c>
      <c r="E575" s="366" t="s">
        <v>115</v>
      </c>
    </row>
    <row r="576" spans="1:5" ht="12.75">
      <c r="A576" s="328" t="s">
        <v>256</v>
      </c>
      <c r="B576" s="328" t="s">
        <v>257</v>
      </c>
      <c r="C576" s="329" t="s">
        <v>115</v>
      </c>
      <c r="D576" s="329">
        <v>0</v>
      </c>
      <c r="E576" s="366" t="s">
        <v>115</v>
      </c>
    </row>
    <row r="577" spans="1:5" ht="12.75">
      <c r="A577" s="33" t="s">
        <v>260</v>
      </c>
      <c r="B577" s="33" t="s">
        <v>261</v>
      </c>
      <c r="C577" s="327">
        <v>33000</v>
      </c>
      <c r="D577" s="327">
        <v>4084</v>
      </c>
      <c r="E577" s="76">
        <v>12.38</v>
      </c>
    </row>
    <row r="578" spans="1:5" ht="12.75">
      <c r="A578" s="328" t="s">
        <v>262</v>
      </c>
      <c r="B578" s="328" t="s">
        <v>263</v>
      </c>
      <c r="C578" s="329" t="s">
        <v>115</v>
      </c>
      <c r="D578" s="329">
        <v>200</v>
      </c>
      <c r="E578" s="366" t="s">
        <v>115</v>
      </c>
    </row>
    <row r="579" spans="1:5" ht="12.75">
      <c r="A579" s="328" t="s">
        <v>264</v>
      </c>
      <c r="B579" s="328" t="s">
        <v>265</v>
      </c>
      <c r="C579" s="329" t="s">
        <v>115</v>
      </c>
      <c r="D579" s="329">
        <v>0</v>
      </c>
      <c r="E579" s="366" t="s">
        <v>115</v>
      </c>
    </row>
    <row r="580" spans="1:5" ht="12.75">
      <c r="A580" s="328" t="s">
        <v>266</v>
      </c>
      <c r="B580" s="328" t="s">
        <v>267</v>
      </c>
      <c r="C580" s="329" t="s">
        <v>115</v>
      </c>
      <c r="D580" s="329">
        <v>3625</v>
      </c>
      <c r="E580" s="366" t="s">
        <v>115</v>
      </c>
    </row>
    <row r="581" spans="1:5" ht="12.75">
      <c r="A581" s="328" t="s">
        <v>268</v>
      </c>
      <c r="B581" s="328" t="s">
        <v>269</v>
      </c>
      <c r="C581" s="329" t="s">
        <v>115</v>
      </c>
      <c r="D581" s="329">
        <v>259</v>
      </c>
      <c r="E581" s="366" t="s">
        <v>115</v>
      </c>
    </row>
    <row r="582" spans="1:5" ht="12.75">
      <c r="A582" s="33" t="s">
        <v>270</v>
      </c>
      <c r="B582" s="33" t="s">
        <v>271</v>
      </c>
      <c r="C582" s="327">
        <v>375833</v>
      </c>
      <c r="D582" s="327">
        <v>76721.75</v>
      </c>
      <c r="E582" s="76">
        <v>20.41</v>
      </c>
    </row>
    <row r="583" spans="1:5" ht="12.75">
      <c r="A583" s="328" t="s">
        <v>272</v>
      </c>
      <c r="B583" s="328" t="s">
        <v>273</v>
      </c>
      <c r="C583" s="329" t="s">
        <v>115</v>
      </c>
      <c r="D583" s="329">
        <v>85.5</v>
      </c>
      <c r="E583" s="366" t="s">
        <v>115</v>
      </c>
    </row>
    <row r="584" spans="1:5" ht="12.75">
      <c r="A584" s="328" t="s">
        <v>276</v>
      </c>
      <c r="B584" s="328" t="s">
        <v>277</v>
      </c>
      <c r="C584" s="329" t="s">
        <v>115</v>
      </c>
      <c r="D584" s="329">
        <v>0</v>
      </c>
      <c r="E584" s="366" t="s">
        <v>115</v>
      </c>
    </row>
    <row r="585" spans="1:5" ht="12.75">
      <c r="A585" s="328" t="s">
        <v>278</v>
      </c>
      <c r="B585" s="328" t="s">
        <v>279</v>
      </c>
      <c r="C585" s="329" t="s">
        <v>115</v>
      </c>
      <c r="D585" s="329">
        <v>0</v>
      </c>
      <c r="E585" s="366" t="s">
        <v>115</v>
      </c>
    </row>
    <row r="586" spans="1:5" ht="12.75">
      <c r="A586" s="328" t="s">
        <v>280</v>
      </c>
      <c r="B586" s="328" t="s">
        <v>281</v>
      </c>
      <c r="C586" s="329" t="s">
        <v>115</v>
      </c>
      <c r="D586" s="329">
        <v>27398.75</v>
      </c>
      <c r="E586" s="366" t="s">
        <v>115</v>
      </c>
    </row>
    <row r="587" spans="1:5" ht="12.75">
      <c r="A587" s="328" t="s">
        <v>282</v>
      </c>
      <c r="B587" s="328" t="s">
        <v>283</v>
      </c>
      <c r="C587" s="329" t="s">
        <v>115</v>
      </c>
      <c r="D587" s="329">
        <v>49237.5</v>
      </c>
      <c r="E587" s="366" t="s">
        <v>115</v>
      </c>
    </row>
    <row r="588" spans="1:5" ht="12.75">
      <c r="A588" s="33" t="s">
        <v>284</v>
      </c>
      <c r="B588" s="33" t="s">
        <v>285</v>
      </c>
      <c r="C588" s="327">
        <v>149405</v>
      </c>
      <c r="D588" s="327">
        <v>13401.23</v>
      </c>
      <c r="E588" s="76">
        <v>8.97</v>
      </c>
    </row>
    <row r="589" spans="1:5" ht="12.75">
      <c r="A589" s="328" t="s">
        <v>286</v>
      </c>
      <c r="B589" s="328" t="s">
        <v>287</v>
      </c>
      <c r="C589" s="329" t="s">
        <v>115</v>
      </c>
      <c r="D589" s="329">
        <v>0</v>
      </c>
      <c r="E589" s="366" t="s">
        <v>115</v>
      </c>
    </row>
    <row r="590" spans="1:5" ht="12.75">
      <c r="A590" s="328" t="s">
        <v>288</v>
      </c>
      <c r="B590" s="328" t="s">
        <v>289</v>
      </c>
      <c r="C590" s="329" t="s">
        <v>115</v>
      </c>
      <c r="D590" s="329">
        <v>0</v>
      </c>
      <c r="E590" s="366" t="s">
        <v>115</v>
      </c>
    </row>
    <row r="591" spans="1:5" ht="12.75">
      <c r="A591" s="328" t="s">
        <v>290</v>
      </c>
      <c r="B591" s="328" t="s">
        <v>291</v>
      </c>
      <c r="C591" s="329" t="s">
        <v>115</v>
      </c>
      <c r="D591" s="329">
        <v>0</v>
      </c>
      <c r="E591" s="366" t="s">
        <v>115</v>
      </c>
    </row>
    <row r="592" spans="1:5" ht="12.75">
      <c r="A592" s="328" t="s">
        <v>294</v>
      </c>
      <c r="B592" s="328" t="s">
        <v>295</v>
      </c>
      <c r="C592" s="329" t="s">
        <v>115</v>
      </c>
      <c r="D592" s="329">
        <v>58.1</v>
      </c>
      <c r="E592" s="366" t="s">
        <v>115</v>
      </c>
    </row>
    <row r="593" spans="1:5" ht="12.75">
      <c r="A593" s="328" t="s">
        <v>296</v>
      </c>
      <c r="B593" s="328" t="s">
        <v>297</v>
      </c>
      <c r="C593" s="329" t="s">
        <v>115</v>
      </c>
      <c r="D593" s="329">
        <v>12670</v>
      </c>
      <c r="E593" s="366" t="s">
        <v>115</v>
      </c>
    </row>
    <row r="594" spans="1:5" ht="12.75">
      <c r="A594" s="328" t="s">
        <v>298</v>
      </c>
      <c r="B594" s="328" t="s">
        <v>299</v>
      </c>
      <c r="C594" s="329" t="s">
        <v>115</v>
      </c>
      <c r="D594" s="329">
        <v>0</v>
      </c>
      <c r="E594" s="366" t="s">
        <v>115</v>
      </c>
    </row>
    <row r="595" spans="1:5" ht="12.75">
      <c r="A595" s="328" t="s">
        <v>300</v>
      </c>
      <c r="B595" s="328" t="s">
        <v>301</v>
      </c>
      <c r="C595" s="329" t="s">
        <v>115</v>
      </c>
      <c r="D595" s="329">
        <v>33.13</v>
      </c>
      <c r="E595" s="366" t="s">
        <v>115</v>
      </c>
    </row>
    <row r="596" spans="1:5" ht="12.75">
      <c r="A596" s="328" t="s">
        <v>302</v>
      </c>
      <c r="B596" s="328" t="s">
        <v>303</v>
      </c>
      <c r="C596" s="329" t="s">
        <v>115</v>
      </c>
      <c r="D596" s="329">
        <v>640</v>
      </c>
      <c r="E596" s="366" t="s">
        <v>115</v>
      </c>
    </row>
    <row r="597" spans="1:5" ht="12.75">
      <c r="A597" s="33" t="s">
        <v>307</v>
      </c>
      <c r="B597" s="33" t="s">
        <v>308</v>
      </c>
      <c r="C597" s="327">
        <v>30500</v>
      </c>
      <c r="D597" s="327">
        <v>4252.21</v>
      </c>
      <c r="E597" s="76">
        <v>13.94</v>
      </c>
    </row>
    <row r="598" spans="1:5" ht="12.75">
      <c r="A598" s="328" t="s">
        <v>311</v>
      </c>
      <c r="B598" s="328" t="s">
        <v>312</v>
      </c>
      <c r="C598" s="329" t="s">
        <v>115</v>
      </c>
      <c r="D598" s="329">
        <v>1012.61</v>
      </c>
      <c r="E598" s="366" t="s">
        <v>115</v>
      </c>
    </row>
    <row r="599" spans="1:5" ht="12.75">
      <c r="A599" s="328" t="s">
        <v>313</v>
      </c>
      <c r="B599" s="328" t="s">
        <v>314</v>
      </c>
      <c r="C599" s="329" t="s">
        <v>115</v>
      </c>
      <c r="D599" s="329">
        <v>2111.71</v>
      </c>
      <c r="E599" s="366" t="s">
        <v>115</v>
      </c>
    </row>
    <row r="600" spans="1:5" ht="12.75">
      <c r="A600" s="328" t="s">
        <v>315</v>
      </c>
      <c r="B600" s="328" t="s">
        <v>57</v>
      </c>
      <c r="C600" s="329" t="s">
        <v>115</v>
      </c>
      <c r="D600" s="329">
        <v>230</v>
      </c>
      <c r="E600" s="366" t="s">
        <v>115</v>
      </c>
    </row>
    <row r="601" spans="1:5" ht="12.75">
      <c r="A601" s="328" t="s">
        <v>319</v>
      </c>
      <c r="B601" s="328" t="s">
        <v>308</v>
      </c>
      <c r="C601" s="329" t="s">
        <v>115</v>
      </c>
      <c r="D601" s="329">
        <v>897.89</v>
      </c>
      <c r="E601" s="366" t="s">
        <v>115</v>
      </c>
    </row>
    <row r="602" spans="1:5" ht="12.75">
      <c r="A602" s="33" t="s">
        <v>356</v>
      </c>
      <c r="B602" s="33" t="s">
        <v>357</v>
      </c>
      <c r="C602" s="327">
        <v>20000</v>
      </c>
      <c r="D602" s="327">
        <v>0</v>
      </c>
      <c r="E602" s="76">
        <v>0</v>
      </c>
    </row>
    <row r="603" spans="1:5" ht="12.75">
      <c r="A603" s="328" t="s">
        <v>358</v>
      </c>
      <c r="B603" s="328" t="s">
        <v>359</v>
      </c>
      <c r="C603" s="329" t="s">
        <v>115</v>
      </c>
      <c r="D603" s="329">
        <v>0</v>
      </c>
      <c r="E603" s="366" t="s">
        <v>115</v>
      </c>
    </row>
    <row r="604" spans="1:5" ht="12.75">
      <c r="A604" s="401" t="s">
        <v>670</v>
      </c>
      <c r="B604" s="402"/>
      <c r="C604" s="322">
        <v>706539</v>
      </c>
      <c r="D604" s="322">
        <v>134443.43</v>
      </c>
      <c r="E604" s="361">
        <v>19.03</v>
      </c>
    </row>
    <row r="605" spans="1:5" ht="12.75">
      <c r="A605" s="401" t="s">
        <v>766</v>
      </c>
      <c r="B605" s="402"/>
      <c r="C605" s="322">
        <v>706539</v>
      </c>
      <c r="D605" s="322">
        <v>134443.43</v>
      </c>
      <c r="E605" s="361">
        <v>19.03</v>
      </c>
    </row>
    <row r="606" spans="1:5" ht="12.75">
      <c r="A606" s="33" t="s">
        <v>243</v>
      </c>
      <c r="B606" s="33" t="s">
        <v>244</v>
      </c>
      <c r="C606" s="327">
        <v>314260</v>
      </c>
      <c r="D606" s="327">
        <v>62688.34</v>
      </c>
      <c r="E606" s="76">
        <v>19.95</v>
      </c>
    </row>
    <row r="607" spans="1:5" ht="12.75">
      <c r="A607" s="328" t="s">
        <v>245</v>
      </c>
      <c r="B607" s="328" t="s">
        <v>246</v>
      </c>
      <c r="C607" s="329" t="s">
        <v>115</v>
      </c>
      <c r="D607" s="329">
        <v>49318.07</v>
      </c>
      <c r="E607" s="366" t="s">
        <v>115</v>
      </c>
    </row>
    <row r="608" spans="1:5" ht="12.75">
      <c r="A608" s="328" t="s">
        <v>247</v>
      </c>
      <c r="B608" s="328" t="s">
        <v>248</v>
      </c>
      <c r="C608" s="329" t="s">
        <v>115</v>
      </c>
      <c r="D608" s="329">
        <v>13370.27</v>
      </c>
      <c r="E608" s="366" t="s">
        <v>115</v>
      </c>
    </row>
    <row r="609" spans="1:5" ht="12.75">
      <c r="A609" s="33" t="s">
        <v>249</v>
      </c>
      <c r="B609" s="33" t="s">
        <v>250</v>
      </c>
      <c r="C609" s="327">
        <v>130624</v>
      </c>
      <c r="D609" s="327">
        <v>3028.49</v>
      </c>
      <c r="E609" s="76">
        <v>2.32</v>
      </c>
    </row>
    <row r="610" spans="1:5" ht="12.75">
      <c r="A610" s="328" t="s">
        <v>251</v>
      </c>
      <c r="B610" s="328" t="s">
        <v>250</v>
      </c>
      <c r="C610" s="329" t="s">
        <v>115</v>
      </c>
      <c r="D610" s="329">
        <v>3028.49</v>
      </c>
      <c r="E610" s="366" t="s">
        <v>115</v>
      </c>
    </row>
    <row r="611" spans="1:5" ht="12.75">
      <c r="A611" s="33" t="s">
        <v>252</v>
      </c>
      <c r="B611" s="33" t="s">
        <v>253</v>
      </c>
      <c r="C611" s="327">
        <v>98198</v>
      </c>
      <c r="D611" s="327">
        <v>11253.23</v>
      </c>
      <c r="E611" s="76">
        <v>11.46</v>
      </c>
    </row>
    <row r="612" spans="1:5" ht="12.75">
      <c r="A612" s="328" t="s">
        <v>254</v>
      </c>
      <c r="B612" s="328" t="s">
        <v>255</v>
      </c>
      <c r="C612" s="329" t="s">
        <v>115</v>
      </c>
      <c r="D612" s="329">
        <v>3761.71</v>
      </c>
      <c r="E612" s="366" t="s">
        <v>115</v>
      </c>
    </row>
    <row r="613" spans="1:5" ht="12.75">
      <c r="A613" s="328" t="s">
        <v>256</v>
      </c>
      <c r="B613" s="328" t="s">
        <v>257</v>
      </c>
      <c r="C613" s="329" t="s">
        <v>115</v>
      </c>
      <c r="D613" s="329">
        <v>7491.52</v>
      </c>
      <c r="E613" s="366" t="s">
        <v>115</v>
      </c>
    </row>
    <row r="614" spans="1:5" ht="12.75">
      <c r="A614" s="33" t="s">
        <v>260</v>
      </c>
      <c r="B614" s="33" t="s">
        <v>261</v>
      </c>
      <c r="C614" s="327">
        <v>56465</v>
      </c>
      <c r="D614" s="327">
        <v>15626.66</v>
      </c>
      <c r="E614" s="76">
        <v>27.67</v>
      </c>
    </row>
    <row r="615" spans="1:5" ht="12.75">
      <c r="A615" s="328" t="s">
        <v>262</v>
      </c>
      <c r="B615" s="328" t="s">
        <v>263</v>
      </c>
      <c r="C615" s="329" t="s">
        <v>115</v>
      </c>
      <c r="D615" s="329">
        <v>918.96</v>
      </c>
      <c r="E615" s="366" t="s">
        <v>115</v>
      </c>
    </row>
    <row r="616" spans="1:5" ht="12.75">
      <c r="A616" s="328" t="s">
        <v>264</v>
      </c>
      <c r="B616" s="328" t="s">
        <v>265</v>
      </c>
      <c r="C616" s="329" t="s">
        <v>115</v>
      </c>
      <c r="D616" s="329">
        <v>13716.14</v>
      </c>
      <c r="E616" s="366" t="s">
        <v>115</v>
      </c>
    </row>
    <row r="617" spans="1:5" ht="12.75">
      <c r="A617" s="328" t="s">
        <v>266</v>
      </c>
      <c r="B617" s="328" t="s">
        <v>267</v>
      </c>
      <c r="C617" s="329" t="s">
        <v>115</v>
      </c>
      <c r="D617" s="329">
        <v>985</v>
      </c>
      <c r="E617" s="366" t="s">
        <v>115</v>
      </c>
    </row>
    <row r="618" spans="1:5" ht="12.75">
      <c r="A618" s="328" t="s">
        <v>268</v>
      </c>
      <c r="B618" s="328" t="s">
        <v>269</v>
      </c>
      <c r="C618" s="329" t="s">
        <v>115</v>
      </c>
      <c r="D618" s="329">
        <v>6.56</v>
      </c>
      <c r="E618" s="366" t="s">
        <v>115</v>
      </c>
    </row>
    <row r="619" spans="1:5" ht="12.75">
      <c r="A619" s="33" t="s">
        <v>270</v>
      </c>
      <c r="B619" s="33" t="s">
        <v>271</v>
      </c>
      <c r="C619" s="327">
        <v>31999</v>
      </c>
      <c r="D619" s="327">
        <v>3965.18</v>
      </c>
      <c r="E619" s="76">
        <v>12.39</v>
      </c>
    </row>
    <row r="620" spans="1:5" ht="12.75">
      <c r="A620" s="328" t="s">
        <v>272</v>
      </c>
      <c r="B620" s="328" t="s">
        <v>273</v>
      </c>
      <c r="C620" s="329" t="s">
        <v>115</v>
      </c>
      <c r="D620" s="329">
        <v>3965.18</v>
      </c>
      <c r="E620" s="366" t="s">
        <v>115</v>
      </c>
    </row>
    <row r="621" spans="1:5" ht="12.75">
      <c r="A621" s="328" t="s">
        <v>276</v>
      </c>
      <c r="B621" s="328" t="s">
        <v>277</v>
      </c>
      <c r="C621" s="329" t="s">
        <v>115</v>
      </c>
      <c r="D621" s="329">
        <v>0</v>
      </c>
      <c r="E621" s="366" t="s">
        <v>115</v>
      </c>
    </row>
    <row r="622" spans="1:5" ht="12.75">
      <c r="A622" s="328" t="s">
        <v>278</v>
      </c>
      <c r="B622" s="328" t="s">
        <v>279</v>
      </c>
      <c r="C622" s="329" t="s">
        <v>115</v>
      </c>
      <c r="D622" s="329">
        <v>0</v>
      </c>
      <c r="E622" s="366" t="s">
        <v>115</v>
      </c>
    </row>
    <row r="623" spans="1:5" ht="12.75">
      <c r="A623" s="33" t="s">
        <v>284</v>
      </c>
      <c r="B623" s="33" t="s">
        <v>285</v>
      </c>
      <c r="C623" s="327">
        <v>53497</v>
      </c>
      <c r="D623" s="327">
        <v>29081.68</v>
      </c>
      <c r="E623" s="76">
        <v>54.36</v>
      </c>
    </row>
    <row r="624" spans="1:5" ht="12.75">
      <c r="A624" s="328" t="s">
        <v>286</v>
      </c>
      <c r="B624" s="328" t="s">
        <v>287</v>
      </c>
      <c r="C624" s="329" t="s">
        <v>115</v>
      </c>
      <c r="D624" s="329">
        <v>0</v>
      </c>
      <c r="E624" s="366" t="s">
        <v>115</v>
      </c>
    </row>
    <row r="625" spans="1:5" ht="12.75">
      <c r="A625" s="328" t="s">
        <v>288</v>
      </c>
      <c r="B625" s="328" t="s">
        <v>289</v>
      </c>
      <c r="C625" s="329" t="s">
        <v>115</v>
      </c>
      <c r="D625" s="329">
        <v>8601.28</v>
      </c>
      <c r="E625" s="366" t="s">
        <v>115</v>
      </c>
    </row>
    <row r="626" spans="1:5" ht="12.75">
      <c r="A626" s="328" t="s">
        <v>292</v>
      </c>
      <c r="B626" s="328" t="s">
        <v>293</v>
      </c>
      <c r="C626" s="329" t="s">
        <v>115</v>
      </c>
      <c r="D626" s="329">
        <v>0</v>
      </c>
      <c r="E626" s="366" t="s">
        <v>115</v>
      </c>
    </row>
    <row r="627" spans="1:5" ht="12.75">
      <c r="A627" s="328" t="s">
        <v>294</v>
      </c>
      <c r="B627" s="328" t="s">
        <v>295</v>
      </c>
      <c r="C627" s="329" t="s">
        <v>115</v>
      </c>
      <c r="D627" s="329">
        <v>1038</v>
      </c>
      <c r="E627" s="366" t="s">
        <v>115</v>
      </c>
    </row>
    <row r="628" spans="1:5" ht="12.75">
      <c r="A628" s="328" t="s">
        <v>296</v>
      </c>
      <c r="B628" s="328" t="s">
        <v>297</v>
      </c>
      <c r="C628" s="329" t="s">
        <v>115</v>
      </c>
      <c r="D628" s="329">
        <v>1313</v>
      </c>
      <c r="E628" s="366" t="s">
        <v>115</v>
      </c>
    </row>
    <row r="629" spans="1:5" ht="12.75">
      <c r="A629" s="328" t="s">
        <v>298</v>
      </c>
      <c r="B629" s="328" t="s">
        <v>299</v>
      </c>
      <c r="C629" s="329" t="s">
        <v>115</v>
      </c>
      <c r="D629" s="329">
        <v>3441.97</v>
      </c>
      <c r="E629" s="366" t="s">
        <v>115</v>
      </c>
    </row>
    <row r="630" spans="1:5" ht="12.75">
      <c r="A630" s="328" t="s">
        <v>300</v>
      </c>
      <c r="B630" s="328" t="s">
        <v>301</v>
      </c>
      <c r="C630" s="329" t="s">
        <v>115</v>
      </c>
      <c r="D630" s="329">
        <v>8376.48</v>
      </c>
      <c r="E630" s="366" t="s">
        <v>115</v>
      </c>
    </row>
    <row r="631" spans="1:5" ht="12.75">
      <c r="A631" s="328" t="s">
        <v>302</v>
      </c>
      <c r="B631" s="328" t="s">
        <v>303</v>
      </c>
      <c r="C631" s="329" t="s">
        <v>115</v>
      </c>
      <c r="D631" s="329">
        <v>6310.95</v>
      </c>
      <c r="E631" s="366" t="s">
        <v>115</v>
      </c>
    </row>
    <row r="632" spans="1:5" ht="12.75">
      <c r="A632" s="33" t="s">
        <v>307</v>
      </c>
      <c r="B632" s="33" t="s">
        <v>308</v>
      </c>
      <c r="C632" s="327">
        <v>14768</v>
      </c>
      <c r="D632" s="327">
        <v>4943.5</v>
      </c>
      <c r="E632" s="76">
        <v>33.47</v>
      </c>
    </row>
    <row r="633" spans="1:5" ht="12.75">
      <c r="A633" s="328" t="s">
        <v>311</v>
      </c>
      <c r="B633" s="328" t="s">
        <v>312</v>
      </c>
      <c r="C633" s="329" t="s">
        <v>115</v>
      </c>
      <c r="D633" s="329">
        <v>3881.82</v>
      </c>
      <c r="E633" s="366" t="s">
        <v>115</v>
      </c>
    </row>
    <row r="634" spans="1:5" ht="12.75">
      <c r="A634" s="328" t="s">
        <v>313</v>
      </c>
      <c r="B634" s="328" t="s">
        <v>314</v>
      </c>
      <c r="C634" s="329" t="s">
        <v>115</v>
      </c>
      <c r="D634" s="329">
        <v>68.59</v>
      </c>
      <c r="E634" s="366" t="s">
        <v>115</v>
      </c>
    </row>
    <row r="635" spans="1:5" ht="12.75">
      <c r="A635" s="328" t="s">
        <v>315</v>
      </c>
      <c r="B635" s="328" t="s">
        <v>57</v>
      </c>
      <c r="C635" s="329" t="s">
        <v>115</v>
      </c>
      <c r="D635" s="329">
        <v>0</v>
      </c>
      <c r="E635" s="366" t="s">
        <v>115</v>
      </c>
    </row>
    <row r="636" spans="1:5" ht="12.75">
      <c r="A636" s="328" t="s">
        <v>316</v>
      </c>
      <c r="B636" s="328" t="s">
        <v>317</v>
      </c>
      <c r="C636" s="329" t="s">
        <v>115</v>
      </c>
      <c r="D636" s="329">
        <v>0</v>
      </c>
      <c r="E636" s="366" t="s">
        <v>115</v>
      </c>
    </row>
    <row r="637" spans="1:5" ht="12.75">
      <c r="A637" s="328" t="s">
        <v>319</v>
      </c>
      <c r="B637" s="328" t="s">
        <v>308</v>
      </c>
      <c r="C637" s="329" t="s">
        <v>115</v>
      </c>
      <c r="D637" s="329">
        <v>993.09</v>
      </c>
      <c r="E637" s="366" t="s">
        <v>115</v>
      </c>
    </row>
    <row r="638" spans="1:5" ht="12.75">
      <c r="A638" s="33" t="s">
        <v>326</v>
      </c>
      <c r="B638" s="33" t="s">
        <v>327</v>
      </c>
      <c r="C638" s="327">
        <v>164</v>
      </c>
      <c r="D638" s="327">
        <v>0</v>
      </c>
      <c r="E638" s="76">
        <v>0</v>
      </c>
    </row>
    <row r="639" spans="1:5" ht="12.75">
      <c r="A639" s="328" t="s">
        <v>328</v>
      </c>
      <c r="B639" s="328" t="s">
        <v>329</v>
      </c>
      <c r="C639" s="329" t="s">
        <v>115</v>
      </c>
      <c r="D639" s="329">
        <v>0</v>
      </c>
      <c r="E639" s="366" t="s">
        <v>115</v>
      </c>
    </row>
    <row r="640" spans="1:5" ht="12.75">
      <c r="A640" s="33" t="s">
        <v>356</v>
      </c>
      <c r="B640" s="33" t="s">
        <v>357</v>
      </c>
      <c r="C640" s="327">
        <v>6564</v>
      </c>
      <c r="D640" s="327">
        <v>3856.35</v>
      </c>
      <c r="E640" s="76">
        <v>58.75</v>
      </c>
    </row>
    <row r="641" spans="1:5" ht="12.75">
      <c r="A641" s="328" t="s">
        <v>358</v>
      </c>
      <c r="B641" s="328" t="s">
        <v>359</v>
      </c>
      <c r="C641" s="329" t="s">
        <v>115</v>
      </c>
      <c r="D641" s="329">
        <v>3856.35</v>
      </c>
      <c r="E641" s="366" t="s">
        <v>115</v>
      </c>
    </row>
    <row r="642" spans="1:5" ht="12.75">
      <c r="A642" s="325" t="s">
        <v>738</v>
      </c>
      <c r="B642" s="325" t="s">
        <v>770</v>
      </c>
      <c r="C642" s="326">
        <v>317000</v>
      </c>
      <c r="D642" s="326">
        <v>15484.59</v>
      </c>
      <c r="E642" s="365">
        <v>4.88</v>
      </c>
    </row>
    <row r="643" spans="1:5" ht="12.75">
      <c r="A643" s="401" t="s">
        <v>667</v>
      </c>
      <c r="B643" s="402"/>
      <c r="C643" s="322">
        <v>317000</v>
      </c>
      <c r="D643" s="322">
        <v>15484.59</v>
      </c>
      <c r="E643" s="361">
        <v>4.88</v>
      </c>
    </row>
    <row r="644" spans="1:5" ht="12.75">
      <c r="A644" s="401" t="s">
        <v>1341</v>
      </c>
      <c r="B644" s="402"/>
      <c r="C644" s="322">
        <v>317000</v>
      </c>
      <c r="D644" s="322">
        <v>15484.59</v>
      </c>
      <c r="E644" s="361">
        <v>4.88</v>
      </c>
    </row>
    <row r="645" spans="1:5" ht="12.75">
      <c r="A645" s="33" t="s">
        <v>399</v>
      </c>
      <c r="B645" s="33" t="s">
        <v>400</v>
      </c>
      <c r="C645" s="327">
        <v>317000</v>
      </c>
      <c r="D645" s="327">
        <v>15484.59</v>
      </c>
      <c r="E645" s="76">
        <v>4.88</v>
      </c>
    </row>
    <row r="646" spans="1:5" ht="12.75">
      <c r="A646" s="328" t="s">
        <v>401</v>
      </c>
      <c r="B646" s="328" t="s">
        <v>232</v>
      </c>
      <c r="C646" s="329" t="s">
        <v>115</v>
      </c>
      <c r="D646" s="329">
        <v>3729.38</v>
      </c>
      <c r="E646" s="366" t="s">
        <v>115</v>
      </c>
    </row>
    <row r="647" spans="1:5" ht="12.75">
      <c r="A647" s="328" t="s">
        <v>402</v>
      </c>
      <c r="B647" s="328" t="s">
        <v>233</v>
      </c>
      <c r="C647" s="329" t="s">
        <v>115</v>
      </c>
      <c r="D647" s="329">
        <v>0</v>
      </c>
      <c r="E647" s="366" t="s">
        <v>115</v>
      </c>
    </row>
    <row r="648" spans="1:5" ht="12.75">
      <c r="A648" s="328" t="s">
        <v>403</v>
      </c>
      <c r="B648" s="328" t="s">
        <v>404</v>
      </c>
      <c r="C648" s="329" t="s">
        <v>115</v>
      </c>
      <c r="D648" s="329">
        <v>11755.21</v>
      </c>
      <c r="E648" s="366" t="s">
        <v>115</v>
      </c>
    </row>
    <row r="649" spans="1:5" ht="12.75">
      <c r="A649" s="328" t="s">
        <v>405</v>
      </c>
      <c r="B649" s="328" t="s">
        <v>234</v>
      </c>
      <c r="C649" s="329" t="s">
        <v>115</v>
      </c>
      <c r="D649" s="329">
        <v>0</v>
      </c>
      <c r="E649" s="366" t="s">
        <v>115</v>
      </c>
    </row>
    <row r="650" spans="1:5" ht="12.75">
      <c r="A650" s="325" t="s">
        <v>692</v>
      </c>
      <c r="B650" s="325" t="s">
        <v>1334</v>
      </c>
      <c r="C650" s="326">
        <v>100000</v>
      </c>
      <c r="D650" s="326">
        <v>0</v>
      </c>
      <c r="E650" s="365">
        <v>0</v>
      </c>
    </row>
    <row r="651" spans="1:5" ht="12.75">
      <c r="A651" s="401" t="s">
        <v>667</v>
      </c>
      <c r="B651" s="402"/>
      <c r="C651" s="322">
        <v>100000</v>
      </c>
      <c r="D651" s="322">
        <v>0</v>
      </c>
      <c r="E651" s="361">
        <v>0</v>
      </c>
    </row>
    <row r="652" spans="1:5" ht="12.75">
      <c r="A652" s="401" t="s">
        <v>1341</v>
      </c>
      <c r="B652" s="402"/>
      <c r="C652" s="322">
        <v>100000</v>
      </c>
      <c r="D652" s="322">
        <v>0</v>
      </c>
      <c r="E652" s="361">
        <v>0</v>
      </c>
    </row>
    <row r="653" spans="1:5" ht="12.75">
      <c r="A653" s="33" t="s">
        <v>427</v>
      </c>
      <c r="B653" s="33" t="s">
        <v>428</v>
      </c>
      <c r="C653" s="327">
        <v>100000</v>
      </c>
      <c r="D653" s="327">
        <v>0</v>
      </c>
      <c r="E653" s="76">
        <v>0</v>
      </c>
    </row>
    <row r="654" spans="1:5" ht="12.75">
      <c r="A654" s="328" t="s">
        <v>429</v>
      </c>
      <c r="B654" s="328" t="s">
        <v>428</v>
      </c>
      <c r="C654" s="329" t="s">
        <v>115</v>
      </c>
      <c r="D654" s="329">
        <v>0</v>
      </c>
      <c r="E654" s="366" t="s">
        <v>115</v>
      </c>
    </row>
    <row r="655" spans="1:5" ht="12.75">
      <c r="A655" s="403" t="s">
        <v>771</v>
      </c>
      <c r="B655" s="402"/>
      <c r="C655" s="321">
        <v>13304858</v>
      </c>
      <c r="D655" s="321">
        <v>5192285.48</v>
      </c>
      <c r="E655" s="363">
        <v>39.03</v>
      </c>
    </row>
    <row r="656" spans="1:5" ht="12.75">
      <c r="A656" s="403" t="s">
        <v>772</v>
      </c>
      <c r="B656" s="402"/>
      <c r="C656" s="321">
        <v>13304858</v>
      </c>
      <c r="D656" s="321">
        <v>5192285.48</v>
      </c>
      <c r="E656" s="363">
        <v>39.03</v>
      </c>
    </row>
    <row r="657" spans="1:5" ht="12.75">
      <c r="A657" s="401" t="s">
        <v>665</v>
      </c>
      <c r="B657" s="402"/>
      <c r="C657" s="322">
        <v>5277358</v>
      </c>
      <c r="D657" s="322">
        <v>1903808.44</v>
      </c>
      <c r="E657" s="361">
        <v>36.08</v>
      </c>
    </row>
    <row r="658" spans="1:5" ht="12.75">
      <c r="A658" s="401" t="s">
        <v>666</v>
      </c>
      <c r="B658" s="402"/>
      <c r="C658" s="322">
        <v>5277358</v>
      </c>
      <c r="D658" s="322">
        <v>1903808.44</v>
      </c>
      <c r="E658" s="361">
        <v>36.08</v>
      </c>
    </row>
    <row r="659" spans="1:5" ht="12.75">
      <c r="A659" s="401" t="s">
        <v>667</v>
      </c>
      <c r="B659" s="402"/>
      <c r="C659" s="322">
        <v>802000</v>
      </c>
      <c r="D659" s="322">
        <v>399588.18</v>
      </c>
      <c r="E659" s="361">
        <v>49.82</v>
      </c>
    </row>
    <row r="660" spans="1:5" ht="12.75">
      <c r="A660" s="401" t="s">
        <v>668</v>
      </c>
      <c r="B660" s="402"/>
      <c r="C660" s="322">
        <v>2000</v>
      </c>
      <c r="D660" s="322">
        <v>0</v>
      </c>
      <c r="E660" s="361">
        <v>0</v>
      </c>
    </row>
    <row r="661" spans="1:5" ht="12.75">
      <c r="A661" s="401" t="s">
        <v>951</v>
      </c>
      <c r="B661" s="402"/>
      <c r="C661" s="322">
        <v>800000</v>
      </c>
      <c r="D661" s="322">
        <v>399588.18</v>
      </c>
      <c r="E661" s="361">
        <v>49.95</v>
      </c>
    </row>
    <row r="662" spans="1:5" ht="12.75">
      <c r="A662" s="401" t="s">
        <v>767</v>
      </c>
      <c r="B662" s="402"/>
      <c r="C662" s="322">
        <v>6225500</v>
      </c>
      <c r="D662" s="322">
        <v>2888888.86</v>
      </c>
      <c r="E662" s="361">
        <v>46.4</v>
      </c>
    </row>
    <row r="663" spans="1:5" ht="12.75">
      <c r="A663" s="401" t="s">
        <v>773</v>
      </c>
      <c r="B663" s="402"/>
      <c r="C663" s="322">
        <v>6225500</v>
      </c>
      <c r="D663" s="322">
        <v>2888888.86</v>
      </c>
      <c r="E663" s="361">
        <v>46.4</v>
      </c>
    </row>
    <row r="664" spans="1:5" ht="12.75">
      <c r="A664" s="401" t="s">
        <v>1162</v>
      </c>
      <c r="B664" s="402"/>
      <c r="C664" s="322">
        <v>1000000</v>
      </c>
      <c r="D664" s="322">
        <v>0</v>
      </c>
      <c r="E664" s="361">
        <v>0</v>
      </c>
    </row>
    <row r="665" spans="1:5" ht="12.75">
      <c r="A665" s="401" t="s">
        <v>1163</v>
      </c>
      <c r="B665" s="402"/>
      <c r="C665" s="322">
        <v>1000000</v>
      </c>
      <c r="D665" s="322">
        <v>0</v>
      </c>
      <c r="E665" s="361">
        <v>0</v>
      </c>
    </row>
    <row r="666" spans="1:5" ht="12.75">
      <c r="A666" s="323" t="s">
        <v>674</v>
      </c>
      <c r="B666" s="323" t="s">
        <v>675</v>
      </c>
      <c r="C666" s="324">
        <v>13304858</v>
      </c>
      <c r="D666" s="324">
        <v>5192285.48</v>
      </c>
      <c r="E666" s="364">
        <v>39.03</v>
      </c>
    </row>
    <row r="667" spans="1:5" ht="12.75">
      <c r="A667" s="325" t="s">
        <v>676</v>
      </c>
      <c r="B667" s="325" t="s">
        <v>677</v>
      </c>
      <c r="C667" s="326">
        <v>2007500</v>
      </c>
      <c r="D667" s="326">
        <v>1010941.12</v>
      </c>
      <c r="E667" s="365">
        <v>50.36</v>
      </c>
    </row>
    <row r="668" spans="1:5" ht="12.75">
      <c r="A668" s="401" t="s">
        <v>665</v>
      </c>
      <c r="B668" s="402"/>
      <c r="C668" s="322">
        <v>2005500</v>
      </c>
      <c r="D668" s="322">
        <v>1010941.12</v>
      </c>
      <c r="E668" s="361">
        <v>50.41</v>
      </c>
    </row>
    <row r="669" spans="1:5" ht="12.75">
      <c r="A669" s="401" t="s">
        <v>666</v>
      </c>
      <c r="B669" s="402"/>
      <c r="C669" s="322">
        <v>2005500</v>
      </c>
      <c r="D669" s="322">
        <v>1010941.12</v>
      </c>
      <c r="E669" s="361">
        <v>50.41</v>
      </c>
    </row>
    <row r="670" spans="1:5" ht="12.75">
      <c r="A670" s="33" t="s">
        <v>243</v>
      </c>
      <c r="B670" s="33" t="s">
        <v>244</v>
      </c>
      <c r="C670" s="327">
        <v>1270000</v>
      </c>
      <c r="D670" s="327">
        <v>622819.93</v>
      </c>
      <c r="E670" s="76">
        <v>49.04</v>
      </c>
    </row>
    <row r="671" spans="1:5" ht="12.75">
      <c r="A671" s="328" t="s">
        <v>245</v>
      </c>
      <c r="B671" s="328" t="s">
        <v>246</v>
      </c>
      <c r="C671" s="329" t="s">
        <v>115</v>
      </c>
      <c r="D671" s="329">
        <v>622819.93</v>
      </c>
      <c r="E671" s="366" t="s">
        <v>115</v>
      </c>
    </row>
    <row r="672" spans="1:5" ht="12.75">
      <c r="A672" s="33" t="s">
        <v>249</v>
      </c>
      <c r="B672" s="33" t="s">
        <v>250</v>
      </c>
      <c r="C672" s="327">
        <v>200000</v>
      </c>
      <c r="D672" s="327">
        <v>104717.33</v>
      </c>
      <c r="E672" s="76">
        <v>52.36</v>
      </c>
    </row>
    <row r="673" spans="1:5" ht="12.75">
      <c r="A673" s="328" t="s">
        <v>251</v>
      </c>
      <c r="B673" s="328" t="s">
        <v>250</v>
      </c>
      <c r="C673" s="329" t="s">
        <v>115</v>
      </c>
      <c r="D673" s="329">
        <v>104717.33</v>
      </c>
      <c r="E673" s="366" t="s">
        <v>115</v>
      </c>
    </row>
    <row r="674" spans="1:5" ht="12.75">
      <c r="A674" s="33" t="s">
        <v>252</v>
      </c>
      <c r="B674" s="33" t="s">
        <v>253</v>
      </c>
      <c r="C674" s="327">
        <v>210000</v>
      </c>
      <c r="D674" s="327">
        <v>102765.29</v>
      </c>
      <c r="E674" s="76">
        <v>48.94</v>
      </c>
    </row>
    <row r="675" spans="1:5" ht="12.75">
      <c r="A675" s="328" t="s">
        <v>256</v>
      </c>
      <c r="B675" s="328" t="s">
        <v>257</v>
      </c>
      <c r="C675" s="329" t="s">
        <v>115</v>
      </c>
      <c r="D675" s="329">
        <v>102765.29</v>
      </c>
      <c r="E675" s="366" t="s">
        <v>115</v>
      </c>
    </row>
    <row r="676" spans="1:5" ht="12.75">
      <c r="A676" s="33" t="s">
        <v>260</v>
      </c>
      <c r="B676" s="33" t="s">
        <v>261</v>
      </c>
      <c r="C676" s="327">
        <v>64000</v>
      </c>
      <c r="D676" s="327">
        <v>27392.61</v>
      </c>
      <c r="E676" s="76">
        <v>42.8</v>
      </c>
    </row>
    <row r="677" spans="1:5" ht="12.75">
      <c r="A677" s="328" t="s">
        <v>262</v>
      </c>
      <c r="B677" s="328" t="s">
        <v>263</v>
      </c>
      <c r="C677" s="329" t="s">
        <v>115</v>
      </c>
      <c r="D677" s="329">
        <v>1265.01</v>
      </c>
      <c r="E677" s="366" t="s">
        <v>115</v>
      </c>
    </row>
    <row r="678" spans="1:5" ht="12.75">
      <c r="A678" s="328" t="s">
        <v>264</v>
      </c>
      <c r="B678" s="328" t="s">
        <v>265</v>
      </c>
      <c r="C678" s="329" t="s">
        <v>115</v>
      </c>
      <c r="D678" s="329">
        <v>23377.6</v>
      </c>
      <c r="E678" s="366" t="s">
        <v>115</v>
      </c>
    </row>
    <row r="679" spans="1:5" ht="12.75">
      <c r="A679" s="328" t="s">
        <v>266</v>
      </c>
      <c r="B679" s="328" t="s">
        <v>267</v>
      </c>
      <c r="C679" s="329" t="s">
        <v>115</v>
      </c>
      <c r="D679" s="329">
        <v>2750</v>
      </c>
      <c r="E679" s="366" t="s">
        <v>115</v>
      </c>
    </row>
    <row r="680" spans="1:5" ht="12.75">
      <c r="A680" s="33" t="s">
        <v>270</v>
      </c>
      <c r="B680" s="33" t="s">
        <v>271</v>
      </c>
      <c r="C680" s="327">
        <v>65000</v>
      </c>
      <c r="D680" s="327">
        <v>29295.84</v>
      </c>
      <c r="E680" s="76">
        <v>45.07</v>
      </c>
    </row>
    <row r="681" spans="1:5" ht="12.75">
      <c r="A681" s="328" t="s">
        <v>272</v>
      </c>
      <c r="B681" s="328" t="s">
        <v>273</v>
      </c>
      <c r="C681" s="329" t="s">
        <v>115</v>
      </c>
      <c r="D681" s="329">
        <v>29295.84</v>
      </c>
      <c r="E681" s="366" t="s">
        <v>115</v>
      </c>
    </row>
    <row r="682" spans="1:5" ht="12.75">
      <c r="A682" s="33" t="s">
        <v>284</v>
      </c>
      <c r="B682" s="33" t="s">
        <v>285</v>
      </c>
      <c r="C682" s="327">
        <v>105000</v>
      </c>
      <c r="D682" s="327">
        <v>72939.82</v>
      </c>
      <c r="E682" s="76">
        <v>69.47</v>
      </c>
    </row>
    <row r="683" spans="1:5" ht="12.75">
      <c r="A683" s="328" t="s">
        <v>286</v>
      </c>
      <c r="B683" s="328" t="s">
        <v>287</v>
      </c>
      <c r="C683" s="329" t="s">
        <v>115</v>
      </c>
      <c r="D683" s="329">
        <v>2203.77</v>
      </c>
      <c r="E683" s="366" t="s">
        <v>115</v>
      </c>
    </row>
    <row r="684" spans="1:5" ht="12.75">
      <c r="A684" s="328" t="s">
        <v>290</v>
      </c>
      <c r="B684" s="328" t="s">
        <v>291</v>
      </c>
      <c r="C684" s="329" t="s">
        <v>115</v>
      </c>
      <c r="D684" s="329">
        <v>5325</v>
      </c>
      <c r="E684" s="366" t="s">
        <v>115</v>
      </c>
    </row>
    <row r="685" spans="1:5" ht="12.75">
      <c r="A685" s="328" t="s">
        <v>298</v>
      </c>
      <c r="B685" s="328" t="s">
        <v>299</v>
      </c>
      <c r="C685" s="329" t="s">
        <v>115</v>
      </c>
      <c r="D685" s="329">
        <v>0</v>
      </c>
      <c r="E685" s="366" t="s">
        <v>115</v>
      </c>
    </row>
    <row r="686" spans="1:5" ht="12.75">
      <c r="A686" s="328" t="s">
        <v>302</v>
      </c>
      <c r="B686" s="328" t="s">
        <v>303</v>
      </c>
      <c r="C686" s="329" t="s">
        <v>115</v>
      </c>
      <c r="D686" s="329">
        <v>65411.05</v>
      </c>
      <c r="E686" s="366" t="s">
        <v>115</v>
      </c>
    </row>
    <row r="687" spans="1:5" ht="12.75">
      <c r="A687" s="33" t="s">
        <v>307</v>
      </c>
      <c r="B687" s="33" t="s">
        <v>308</v>
      </c>
      <c r="C687" s="327">
        <v>91500</v>
      </c>
      <c r="D687" s="327">
        <v>51010.3</v>
      </c>
      <c r="E687" s="76">
        <v>55.75</v>
      </c>
    </row>
    <row r="688" spans="1:5" ht="12.75">
      <c r="A688" s="328" t="s">
        <v>315</v>
      </c>
      <c r="B688" s="328" t="s">
        <v>57</v>
      </c>
      <c r="C688" s="329" t="s">
        <v>115</v>
      </c>
      <c r="D688" s="329">
        <v>39760.3</v>
      </c>
      <c r="E688" s="366" t="s">
        <v>115</v>
      </c>
    </row>
    <row r="689" spans="1:5" ht="12.75">
      <c r="A689" s="328" t="s">
        <v>316</v>
      </c>
      <c r="B689" s="328" t="s">
        <v>317</v>
      </c>
      <c r="C689" s="329" t="s">
        <v>115</v>
      </c>
      <c r="D689" s="329">
        <v>11250</v>
      </c>
      <c r="E689" s="366" t="s">
        <v>115</v>
      </c>
    </row>
    <row r="690" spans="1:5" ht="12.75">
      <c r="A690" s="328" t="s">
        <v>319</v>
      </c>
      <c r="B690" s="328" t="s">
        <v>308</v>
      </c>
      <c r="C690" s="329" t="s">
        <v>115</v>
      </c>
      <c r="D690" s="329">
        <v>0</v>
      </c>
      <c r="E690" s="366" t="s">
        <v>115</v>
      </c>
    </row>
    <row r="691" spans="1:5" ht="12.75">
      <c r="A691" s="401" t="s">
        <v>667</v>
      </c>
      <c r="B691" s="402"/>
      <c r="C691" s="322">
        <v>2000</v>
      </c>
      <c r="D691" s="322">
        <v>0</v>
      </c>
      <c r="E691" s="361">
        <v>0</v>
      </c>
    </row>
    <row r="692" spans="1:5" ht="12.75">
      <c r="A692" s="401" t="s">
        <v>668</v>
      </c>
      <c r="B692" s="402"/>
      <c r="C692" s="322">
        <v>2000</v>
      </c>
      <c r="D692" s="322">
        <v>0</v>
      </c>
      <c r="E692" s="361">
        <v>0</v>
      </c>
    </row>
    <row r="693" spans="1:5" ht="12.75">
      <c r="A693" s="33" t="s">
        <v>270</v>
      </c>
      <c r="B693" s="33" t="s">
        <v>271</v>
      </c>
      <c r="C693" s="327">
        <v>2000</v>
      </c>
      <c r="D693" s="327">
        <v>0</v>
      </c>
      <c r="E693" s="76">
        <v>0</v>
      </c>
    </row>
    <row r="694" spans="1:5" ht="12.75">
      <c r="A694" s="328" t="s">
        <v>272</v>
      </c>
      <c r="B694" s="328" t="s">
        <v>273</v>
      </c>
      <c r="C694" s="329" t="s">
        <v>115</v>
      </c>
      <c r="D694" s="329">
        <v>0</v>
      </c>
      <c r="E694" s="366" t="s">
        <v>115</v>
      </c>
    </row>
    <row r="695" spans="1:5" ht="12.75">
      <c r="A695" s="325" t="s">
        <v>719</v>
      </c>
      <c r="B695" s="325" t="s">
        <v>774</v>
      </c>
      <c r="C695" s="326">
        <v>10571500</v>
      </c>
      <c r="D695" s="326">
        <v>3780016.57</v>
      </c>
      <c r="E695" s="365">
        <v>35.76</v>
      </c>
    </row>
    <row r="696" spans="1:5" ht="12.75">
      <c r="A696" s="401" t="s">
        <v>665</v>
      </c>
      <c r="B696" s="402"/>
      <c r="C696" s="322">
        <v>2546000</v>
      </c>
      <c r="D696" s="322">
        <v>491539.53</v>
      </c>
      <c r="E696" s="361">
        <v>19.31</v>
      </c>
    </row>
    <row r="697" spans="1:5" ht="12.75">
      <c r="A697" s="401" t="s">
        <v>666</v>
      </c>
      <c r="B697" s="402"/>
      <c r="C697" s="322">
        <v>2546000</v>
      </c>
      <c r="D697" s="322">
        <v>491539.53</v>
      </c>
      <c r="E697" s="361">
        <v>19.31</v>
      </c>
    </row>
    <row r="698" spans="1:5" ht="12.75">
      <c r="A698" s="33" t="s">
        <v>322</v>
      </c>
      <c r="B698" s="33" t="s">
        <v>323</v>
      </c>
      <c r="C698" s="327">
        <v>979000</v>
      </c>
      <c r="D698" s="327">
        <v>491539.53</v>
      </c>
      <c r="E698" s="76">
        <v>50.21</v>
      </c>
    </row>
    <row r="699" spans="1:5" ht="12.75">
      <c r="A699" s="328" t="s">
        <v>324</v>
      </c>
      <c r="B699" s="328" t="s">
        <v>1236</v>
      </c>
      <c r="C699" s="329" t="s">
        <v>115</v>
      </c>
      <c r="D699" s="329">
        <v>333127.03</v>
      </c>
      <c r="E699" s="366" t="s">
        <v>115</v>
      </c>
    </row>
    <row r="700" spans="1:5" ht="12.75">
      <c r="A700" s="328" t="s">
        <v>325</v>
      </c>
      <c r="B700" s="328" t="s">
        <v>1237</v>
      </c>
      <c r="C700" s="329" t="s">
        <v>115</v>
      </c>
      <c r="D700" s="329">
        <v>158412.5</v>
      </c>
      <c r="E700" s="366" t="s">
        <v>115</v>
      </c>
    </row>
    <row r="701" spans="1:5" ht="12.75">
      <c r="A701" s="33" t="s">
        <v>1242</v>
      </c>
      <c r="B701" s="33" t="s">
        <v>1243</v>
      </c>
      <c r="C701" s="327">
        <v>1567000</v>
      </c>
      <c r="D701" s="327">
        <v>0</v>
      </c>
      <c r="E701" s="76">
        <v>0</v>
      </c>
    </row>
    <row r="702" spans="1:5" ht="12.75">
      <c r="A702" s="328" t="s">
        <v>1244</v>
      </c>
      <c r="B702" s="328" t="s">
        <v>1245</v>
      </c>
      <c r="C702" s="329" t="s">
        <v>115</v>
      </c>
      <c r="D702" s="329">
        <v>0</v>
      </c>
      <c r="E702" s="366" t="s">
        <v>115</v>
      </c>
    </row>
    <row r="703" spans="1:5" ht="12.75">
      <c r="A703" s="401" t="s">
        <v>667</v>
      </c>
      <c r="B703" s="402"/>
      <c r="C703" s="322">
        <v>800000</v>
      </c>
      <c r="D703" s="322">
        <v>399588.18</v>
      </c>
      <c r="E703" s="361">
        <v>49.95</v>
      </c>
    </row>
    <row r="704" spans="1:5" ht="12.75">
      <c r="A704" s="401" t="s">
        <v>951</v>
      </c>
      <c r="B704" s="402"/>
      <c r="C704" s="322">
        <v>800000</v>
      </c>
      <c r="D704" s="322">
        <v>399588.18</v>
      </c>
      <c r="E704" s="361">
        <v>49.95</v>
      </c>
    </row>
    <row r="705" spans="1:5" ht="12.75">
      <c r="A705" s="33" t="s">
        <v>1238</v>
      </c>
      <c r="B705" s="33" t="s">
        <v>1239</v>
      </c>
      <c r="C705" s="327">
        <v>800000</v>
      </c>
      <c r="D705" s="327">
        <v>399588.18</v>
      </c>
      <c r="E705" s="76">
        <v>49.95</v>
      </c>
    </row>
    <row r="706" spans="1:5" ht="12.75">
      <c r="A706" s="328" t="s">
        <v>1240</v>
      </c>
      <c r="B706" s="328" t="s">
        <v>1241</v>
      </c>
      <c r="C706" s="329" t="s">
        <v>115</v>
      </c>
      <c r="D706" s="329">
        <v>399588.18</v>
      </c>
      <c r="E706" s="366" t="s">
        <v>115</v>
      </c>
    </row>
    <row r="707" spans="1:5" ht="12.75">
      <c r="A707" s="401" t="s">
        <v>767</v>
      </c>
      <c r="B707" s="402"/>
      <c r="C707" s="322">
        <v>6225500</v>
      </c>
      <c r="D707" s="322">
        <v>2888888.86</v>
      </c>
      <c r="E707" s="361">
        <v>46.4</v>
      </c>
    </row>
    <row r="708" spans="1:5" ht="12.75">
      <c r="A708" s="401" t="s">
        <v>773</v>
      </c>
      <c r="B708" s="402"/>
      <c r="C708" s="322">
        <v>6225500</v>
      </c>
      <c r="D708" s="322">
        <v>2888888.86</v>
      </c>
      <c r="E708" s="361">
        <v>46.4</v>
      </c>
    </row>
    <row r="709" spans="1:5" ht="12.75">
      <c r="A709" s="33" t="s">
        <v>1238</v>
      </c>
      <c r="B709" s="33" t="s">
        <v>1239</v>
      </c>
      <c r="C709" s="327">
        <v>1335500</v>
      </c>
      <c r="D709" s="327">
        <v>0</v>
      </c>
      <c r="E709" s="76">
        <v>0</v>
      </c>
    </row>
    <row r="710" spans="1:5" ht="12.75">
      <c r="A710" s="328" t="s">
        <v>1240</v>
      </c>
      <c r="B710" s="328" t="s">
        <v>1241</v>
      </c>
      <c r="C710" s="329" t="s">
        <v>115</v>
      </c>
      <c r="D710" s="329">
        <v>0</v>
      </c>
      <c r="E710" s="366" t="s">
        <v>115</v>
      </c>
    </row>
    <row r="711" spans="1:5" ht="12.75">
      <c r="A711" s="33" t="s">
        <v>453</v>
      </c>
      <c r="B711" s="33" t="s">
        <v>1054</v>
      </c>
      <c r="C711" s="327">
        <v>4890000</v>
      </c>
      <c r="D711" s="327">
        <v>2888888.86</v>
      </c>
      <c r="E711" s="76">
        <v>59.08</v>
      </c>
    </row>
    <row r="712" spans="1:5" ht="12.75">
      <c r="A712" s="328" t="s">
        <v>454</v>
      </c>
      <c r="B712" s="328" t="s">
        <v>455</v>
      </c>
      <c r="C712" s="329" t="s">
        <v>115</v>
      </c>
      <c r="D712" s="329">
        <v>2888888.86</v>
      </c>
      <c r="E712" s="366" t="s">
        <v>115</v>
      </c>
    </row>
    <row r="713" spans="1:5" ht="12.75">
      <c r="A713" s="401" t="s">
        <v>1162</v>
      </c>
      <c r="B713" s="402"/>
      <c r="C713" s="322">
        <v>1000000</v>
      </c>
      <c r="D713" s="322">
        <v>0</v>
      </c>
      <c r="E713" s="361">
        <v>0</v>
      </c>
    </row>
    <row r="714" spans="1:5" ht="12.75">
      <c r="A714" s="401" t="s">
        <v>1163</v>
      </c>
      <c r="B714" s="402"/>
      <c r="C714" s="322">
        <v>1000000</v>
      </c>
      <c r="D714" s="322">
        <v>0</v>
      </c>
      <c r="E714" s="361">
        <v>0</v>
      </c>
    </row>
    <row r="715" spans="1:5" ht="12.75">
      <c r="A715" s="33" t="s">
        <v>1242</v>
      </c>
      <c r="B715" s="33" t="s">
        <v>1243</v>
      </c>
      <c r="C715" s="327">
        <v>1000000</v>
      </c>
      <c r="D715" s="327">
        <v>0</v>
      </c>
      <c r="E715" s="76">
        <v>0</v>
      </c>
    </row>
    <row r="716" spans="1:5" ht="12.75">
      <c r="A716" s="328" t="s">
        <v>1244</v>
      </c>
      <c r="B716" s="328" t="s">
        <v>1245</v>
      </c>
      <c r="C716" s="329" t="s">
        <v>115</v>
      </c>
      <c r="D716" s="329">
        <v>0</v>
      </c>
      <c r="E716" s="366" t="s">
        <v>115</v>
      </c>
    </row>
    <row r="717" spans="1:5" ht="12.75">
      <c r="A717" s="325" t="s">
        <v>721</v>
      </c>
      <c r="B717" s="325" t="s">
        <v>775</v>
      </c>
      <c r="C717" s="326">
        <v>725858</v>
      </c>
      <c r="D717" s="326">
        <v>401327.79</v>
      </c>
      <c r="E717" s="365">
        <v>55.29</v>
      </c>
    </row>
    <row r="718" spans="1:5" ht="12.75">
      <c r="A718" s="401" t="s">
        <v>665</v>
      </c>
      <c r="B718" s="402"/>
      <c r="C718" s="322">
        <v>725858</v>
      </c>
      <c r="D718" s="322">
        <v>401327.79</v>
      </c>
      <c r="E718" s="361">
        <v>55.29</v>
      </c>
    </row>
    <row r="719" spans="1:5" ht="12.75">
      <c r="A719" s="401" t="s">
        <v>666</v>
      </c>
      <c r="B719" s="402"/>
      <c r="C719" s="322">
        <v>725858</v>
      </c>
      <c r="D719" s="322">
        <v>401327.79</v>
      </c>
      <c r="E719" s="361">
        <v>55.29</v>
      </c>
    </row>
    <row r="720" spans="1:5" ht="12.75">
      <c r="A720" s="33" t="s">
        <v>284</v>
      </c>
      <c r="B720" s="33" t="s">
        <v>285</v>
      </c>
      <c r="C720" s="327">
        <v>465660</v>
      </c>
      <c r="D720" s="327">
        <v>294493.98</v>
      </c>
      <c r="E720" s="76">
        <v>63.24</v>
      </c>
    </row>
    <row r="721" spans="1:5" ht="12.75">
      <c r="A721" s="328" t="s">
        <v>302</v>
      </c>
      <c r="B721" s="328" t="s">
        <v>303</v>
      </c>
      <c r="C721" s="329" t="s">
        <v>115</v>
      </c>
      <c r="D721" s="329">
        <v>294493.98</v>
      </c>
      <c r="E721" s="366" t="s">
        <v>115</v>
      </c>
    </row>
    <row r="722" spans="1:5" ht="12.75">
      <c r="A722" s="33" t="s">
        <v>326</v>
      </c>
      <c r="B722" s="33" t="s">
        <v>327</v>
      </c>
      <c r="C722" s="327">
        <v>260198</v>
      </c>
      <c r="D722" s="327">
        <v>106833.81</v>
      </c>
      <c r="E722" s="76">
        <v>41.06</v>
      </c>
    </row>
    <row r="723" spans="1:5" ht="12.75">
      <c r="A723" s="328" t="s">
        <v>328</v>
      </c>
      <c r="B723" s="328" t="s">
        <v>329</v>
      </c>
      <c r="C723" s="329" t="s">
        <v>115</v>
      </c>
      <c r="D723" s="329">
        <v>62918.76</v>
      </c>
      <c r="E723" s="366" t="s">
        <v>115</v>
      </c>
    </row>
    <row r="724" spans="1:5" ht="12.75">
      <c r="A724" s="328" t="s">
        <v>330</v>
      </c>
      <c r="B724" s="328" t="s">
        <v>46</v>
      </c>
      <c r="C724" s="329" t="s">
        <v>115</v>
      </c>
      <c r="D724" s="329">
        <v>27200.97</v>
      </c>
      <c r="E724" s="366" t="s">
        <v>115</v>
      </c>
    </row>
    <row r="725" spans="1:5" ht="12.75">
      <c r="A725" s="328" t="s">
        <v>331</v>
      </c>
      <c r="B725" s="328" t="s">
        <v>332</v>
      </c>
      <c r="C725" s="329" t="s">
        <v>115</v>
      </c>
      <c r="D725" s="329">
        <v>48.14</v>
      </c>
      <c r="E725" s="366" t="s">
        <v>115</v>
      </c>
    </row>
    <row r="726" spans="1:5" ht="12.75">
      <c r="A726" s="328" t="s">
        <v>333</v>
      </c>
      <c r="B726" s="328" t="s">
        <v>334</v>
      </c>
      <c r="C726" s="329" t="s">
        <v>115</v>
      </c>
      <c r="D726" s="329">
        <v>16665.94</v>
      </c>
      <c r="E726" s="366" t="s">
        <v>115</v>
      </c>
    </row>
    <row r="727" spans="1:5" ht="12.75">
      <c r="A727" s="403" t="s">
        <v>776</v>
      </c>
      <c r="B727" s="402"/>
      <c r="C727" s="321">
        <v>124655524</v>
      </c>
      <c r="D727" s="321">
        <v>52266442.43</v>
      </c>
      <c r="E727" s="363">
        <v>41.93</v>
      </c>
    </row>
    <row r="728" spans="1:5" ht="12.75">
      <c r="A728" s="403" t="s">
        <v>777</v>
      </c>
      <c r="B728" s="402"/>
      <c r="C728" s="321">
        <v>44637849</v>
      </c>
      <c r="D728" s="321">
        <v>16354241.21</v>
      </c>
      <c r="E728" s="363">
        <v>36.64</v>
      </c>
    </row>
    <row r="729" spans="1:5" ht="12.75">
      <c r="A729" s="401" t="s">
        <v>665</v>
      </c>
      <c r="B729" s="402"/>
      <c r="C729" s="322">
        <v>26914842</v>
      </c>
      <c r="D729" s="322">
        <v>11913743.7</v>
      </c>
      <c r="E729" s="361">
        <v>44.26</v>
      </c>
    </row>
    <row r="730" spans="1:5" ht="12.75">
      <c r="A730" s="401" t="s">
        <v>666</v>
      </c>
      <c r="B730" s="402"/>
      <c r="C730" s="322">
        <v>26914842</v>
      </c>
      <c r="D730" s="322">
        <v>11913743.7</v>
      </c>
      <c r="E730" s="361">
        <v>44.26</v>
      </c>
    </row>
    <row r="731" spans="1:5" ht="12.75">
      <c r="A731" s="401" t="s">
        <v>667</v>
      </c>
      <c r="B731" s="402"/>
      <c r="C731" s="322">
        <v>2717000</v>
      </c>
      <c r="D731" s="322">
        <v>880252.67</v>
      </c>
      <c r="E731" s="361">
        <v>32.4</v>
      </c>
    </row>
    <row r="732" spans="1:5" ht="12.75">
      <c r="A732" s="401" t="s">
        <v>764</v>
      </c>
      <c r="B732" s="402"/>
      <c r="C732" s="322">
        <v>750000</v>
      </c>
      <c r="D732" s="322">
        <v>305197.85</v>
      </c>
      <c r="E732" s="361">
        <v>40.69</v>
      </c>
    </row>
    <row r="733" spans="1:5" ht="12.75">
      <c r="A733" s="401" t="s">
        <v>669</v>
      </c>
      <c r="B733" s="402"/>
      <c r="C733" s="322">
        <v>1962000</v>
      </c>
      <c r="D733" s="322">
        <v>575054.82</v>
      </c>
      <c r="E733" s="361">
        <v>29.31</v>
      </c>
    </row>
    <row r="734" spans="1:5" ht="12.75">
      <c r="A734" s="401" t="s">
        <v>778</v>
      </c>
      <c r="B734" s="402"/>
      <c r="C734" s="322">
        <v>5000</v>
      </c>
      <c r="D734" s="322">
        <v>0</v>
      </c>
      <c r="E734" s="361">
        <v>0</v>
      </c>
    </row>
    <row r="735" spans="1:5" ht="12.75">
      <c r="A735" s="401" t="s">
        <v>670</v>
      </c>
      <c r="B735" s="402"/>
      <c r="C735" s="322">
        <v>4201330</v>
      </c>
      <c r="D735" s="322">
        <v>981104.39</v>
      </c>
      <c r="E735" s="361">
        <v>23.35</v>
      </c>
    </row>
    <row r="736" spans="1:5" ht="12.75">
      <c r="A736" s="401" t="s">
        <v>765</v>
      </c>
      <c r="B736" s="402"/>
      <c r="C736" s="322">
        <v>1232550</v>
      </c>
      <c r="D736" s="322">
        <v>586233.04</v>
      </c>
      <c r="E736" s="361">
        <v>47.56</v>
      </c>
    </row>
    <row r="737" spans="1:5" ht="12.75">
      <c r="A737" s="401" t="s">
        <v>779</v>
      </c>
      <c r="B737" s="402"/>
      <c r="C737" s="322">
        <v>1448750</v>
      </c>
      <c r="D737" s="322">
        <v>104471.35</v>
      </c>
      <c r="E737" s="361">
        <v>7.21</v>
      </c>
    </row>
    <row r="738" spans="1:5" ht="12.75">
      <c r="A738" s="401" t="s">
        <v>766</v>
      </c>
      <c r="B738" s="402"/>
      <c r="C738" s="322">
        <v>520030</v>
      </c>
      <c r="D738" s="322">
        <v>290400</v>
      </c>
      <c r="E738" s="361">
        <v>55.84</v>
      </c>
    </row>
    <row r="739" spans="1:5" ht="12.75">
      <c r="A739" s="401" t="s">
        <v>877</v>
      </c>
      <c r="B739" s="402"/>
      <c r="C739" s="322">
        <v>1000000</v>
      </c>
      <c r="D739" s="322">
        <v>0</v>
      </c>
      <c r="E739" s="361">
        <v>0</v>
      </c>
    </row>
    <row r="740" spans="1:5" ht="12.75">
      <c r="A740" s="401" t="s">
        <v>672</v>
      </c>
      <c r="B740" s="402"/>
      <c r="C740" s="322">
        <v>1141607</v>
      </c>
      <c r="D740" s="322">
        <v>0</v>
      </c>
      <c r="E740" s="361">
        <v>0</v>
      </c>
    </row>
    <row r="741" spans="1:5" ht="12.75">
      <c r="A741" s="401" t="s">
        <v>673</v>
      </c>
      <c r="B741" s="402"/>
      <c r="C741" s="322">
        <v>1141607</v>
      </c>
      <c r="D741" s="322">
        <v>0</v>
      </c>
      <c r="E741" s="361">
        <v>0</v>
      </c>
    </row>
    <row r="742" spans="1:5" ht="12.75">
      <c r="A742" s="401" t="s">
        <v>767</v>
      </c>
      <c r="B742" s="402"/>
      <c r="C742" s="322">
        <v>9663070</v>
      </c>
      <c r="D742" s="322">
        <v>2579140.45</v>
      </c>
      <c r="E742" s="361">
        <v>26.69</v>
      </c>
    </row>
    <row r="743" spans="1:5" ht="12.75">
      <c r="A743" s="401" t="s">
        <v>773</v>
      </c>
      <c r="B743" s="402"/>
      <c r="C743" s="322">
        <v>9663070</v>
      </c>
      <c r="D743" s="322">
        <v>2579140.45</v>
      </c>
      <c r="E743" s="361">
        <v>26.69</v>
      </c>
    </row>
    <row r="744" spans="1:5" ht="12.75">
      <c r="A744" s="323" t="s">
        <v>674</v>
      </c>
      <c r="B744" s="323" t="s">
        <v>675</v>
      </c>
      <c r="C744" s="324">
        <v>1514400</v>
      </c>
      <c r="D744" s="324">
        <v>597153.92</v>
      </c>
      <c r="E744" s="364">
        <v>39.43</v>
      </c>
    </row>
    <row r="745" spans="1:5" ht="12.75">
      <c r="A745" s="325" t="s">
        <v>676</v>
      </c>
      <c r="B745" s="325" t="s">
        <v>677</v>
      </c>
      <c r="C745" s="326">
        <v>1514400</v>
      </c>
      <c r="D745" s="326">
        <v>597153.92</v>
      </c>
      <c r="E745" s="365">
        <v>39.43</v>
      </c>
    </row>
    <row r="746" spans="1:5" ht="12.75">
      <c r="A746" s="401" t="s">
        <v>665</v>
      </c>
      <c r="B746" s="402"/>
      <c r="C746" s="322">
        <v>1514400</v>
      </c>
      <c r="D746" s="322">
        <v>597153.92</v>
      </c>
      <c r="E746" s="361">
        <v>39.43</v>
      </c>
    </row>
    <row r="747" spans="1:5" ht="12.75">
      <c r="A747" s="401" t="s">
        <v>666</v>
      </c>
      <c r="B747" s="402"/>
      <c r="C747" s="322">
        <v>1514400</v>
      </c>
      <c r="D747" s="322">
        <v>597153.92</v>
      </c>
      <c r="E747" s="361">
        <v>39.43</v>
      </c>
    </row>
    <row r="748" spans="1:5" ht="12.75">
      <c r="A748" s="33" t="s">
        <v>243</v>
      </c>
      <c r="B748" s="33" t="s">
        <v>244</v>
      </c>
      <c r="C748" s="327">
        <v>1160000</v>
      </c>
      <c r="D748" s="327">
        <v>455916.85</v>
      </c>
      <c r="E748" s="76">
        <v>39.3</v>
      </c>
    </row>
    <row r="749" spans="1:5" ht="12.75">
      <c r="A749" s="328" t="s">
        <v>245</v>
      </c>
      <c r="B749" s="328" t="s">
        <v>246</v>
      </c>
      <c r="C749" s="329" t="s">
        <v>115</v>
      </c>
      <c r="D749" s="329">
        <v>455916.85</v>
      </c>
      <c r="E749" s="366" t="s">
        <v>115</v>
      </c>
    </row>
    <row r="750" spans="1:5" ht="12.75">
      <c r="A750" s="33" t="s">
        <v>249</v>
      </c>
      <c r="B750" s="33" t="s">
        <v>250</v>
      </c>
      <c r="C750" s="327">
        <v>70000</v>
      </c>
      <c r="D750" s="327">
        <v>17499.72</v>
      </c>
      <c r="E750" s="76">
        <v>25</v>
      </c>
    </row>
    <row r="751" spans="1:5" ht="12.75">
      <c r="A751" s="328" t="s">
        <v>251</v>
      </c>
      <c r="B751" s="328" t="s">
        <v>250</v>
      </c>
      <c r="C751" s="329" t="s">
        <v>115</v>
      </c>
      <c r="D751" s="329">
        <v>17499.72</v>
      </c>
      <c r="E751" s="366" t="s">
        <v>115</v>
      </c>
    </row>
    <row r="752" spans="1:5" ht="12.75">
      <c r="A752" s="33" t="s">
        <v>252</v>
      </c>
      <c r="B752" s="33" t="s">
        <v>253</v>
      </c>
      <c r="C752" s="327">
        <v>192000</v>
      </c>
      <c r="D752" s="327">
        <v>75226.22</v>
      </c>
      <c r="E752" s="76">
        <v>39.18</v>
      </c>
    </row>
    <row r="753" spans="1:5" ht="12.75">
      <c r="A753" s="328" t="s">
        <v>256</v>
      </c>
      <c r="B753" s="328" t="s">
        <v>257</v>
      </c>
      <c r="C753" s="329" t="s">
        <v>115</v>
      </c>
      <c r="D753" s="329">
        <v>75226.22</v>
      </c>
      <c r="E753" s="366" t="s">
        <v>115</v>
      </c>
    </row>
    <row r="754" spans="1:5" ht="12.75">
      <c r="A754" s="33" t="s">
        <v>260</v>
      </c>
      <c r="B754" s="33" t="s">
        <v>261</v>
      </c>
      <c r="C754" s="327">
        <v>39400</v>
      </c>
      <c r="D754" s="327">
        <v>10059.15</v>
      </c>
      <c r="E754" s="76">
        <v>25.53</v>
      </c>
    </row>
    <row r="755" spans="1:5" ht="12.75">
      <c r="A755" s="328" t="s">
        <v>262</v>
      </c>
      <c r="B755" s="328" t="s">
        <v>263</v>
      </c>
      <c r="C755" s="329" t="s">
        <v>115</v>
      </c>
      <c r="D755" s="329">
        <v>1419.15</v>
      </c>
      <c r="E755" s="366" t="s">
        <v>115</v>
      </c>
    </row>
    <row r="756" spans="1:5" ht="12.75">
      <c r="A756" s="328" t="s">
        <v>264</v>
      </c>
      <c r="B756" s="328" t="s">
        <v>265</v>
      </c>
      <c r="C756" s="329" t="s">
        <v>115</v>
      </c>
      <c r="D756" s="329">
        <v>8640</v>
      </c>
      <c r="E756" s="366" t="s">
        <v>115</v>
      </c>
    </row>
    <row r="757" spans="1:5" ht="12.75">
      <c r="A757" s="328" t="s">
        <v>266</v>
      </c>
      <c r="B757" s="328" t="s">
        <v>267</v>
      </c>
      <c r="C757" s="329" t="s">
        <v>115</v>
      </c>
      <c r="D757" s="329">
        <v>0</v>
      </c>
      <c r="E757" s="366" t="s">
        <v>115</v>
      </c>
    </row>
    <row r="758" spans="1:5" ht="12.75">
      <c r="A758" s="33" t="s">
        <v>270</v>
      </c>
      <c r="B758" s="33" t="s">
        <v>271</v>
      </c>
      <c r="C758" s="327">
        <v>10000</v>
      </c>
      <c r="D758" s="327">
        <v>5914.54</v>
      </c>
      <c r="E758" s="76">
        <v>59.15</v>
      </c>
    </row>
    <row r="759" spans="1:5" ht="12.75">
      <c r="A759" s="328" t="s">
        <v>272</v>
      </c>
      <c r="B759" s="328" t="s">
        <v>273</v>
      </c>
      <c r="C759" s="329" t="s">
        <v>115</v>
      </c>
      <c r="D759" s="329">
        <v>5914.54</v>
      </c>
      <c r="E759" s="366" t="s">
        <v>115</v>
      </c>
    </row>
    <row r="760" spans="1:5" ht="12.75">
      <c r="A760" s="33" t="s">
        <v>284</v>
      </c>
      <c r="B760" s="33" t="s">
        <v>285</v>
      </c>
      <c r="C760" s="327">
        <v>38000</v>
      </c>
      <c r="D760" s="327">
        <v>30731.05</v>
      </c>
      <c r="E760" s="76">
        <v>80.87</v>
      </c>
    </row>
    <row r="761" spans="1:5" ht="12.75">
      <c r="A761" s="328" t="s">
        <v>286</v>
      </c>
      <c r="B761" s="328" t="s">
        <v>287</v>
      </c>
      <c r="C761" s="329" t="s">
        <v>115</v>
      </c>
      <c r="D761" s="329">
        <v>3641.05</v>
      </c>
      <c r="E761" s="366" t="s">
        <v>115</v>
      </c>
    </row>
    <row r="762" spans="1:5" ht="12.75">
      <c r="A762" s="328" t="s">
        <v>290</v>
      </c>
      <c r="B762" s="328" t="s">
        <v>291</v>
      </c>
      <c r="C762" s="329" t="s">
        <v>115</v>
      </c>
      <c r="D762" s="329">
        <v>0</v>
      </c>
      <c r="E762" s="366" t="s">
        <v>115</v>
      </c>
    </row>
    <row r="763" spans="1:5" ht="12.75">
      <c r="A763" s="328" t="s">
        <v>298</v>
      </c>
      <c r="B763" s="328" t="s">
        <v>299</v>
      </c>
      <c r="C763" s="329" t="s">
        <v>115</v>
      </c>
      <c r="D763" s="329">
        <v>27000</v>
      </c>
      <c r="E763" s="366" t="s">
        <v>115</v>
      </c>
    </row>
    <row r="764" spans="1:5" ht="12.75">
      <c r="A764" s="328" t="s">
        <v>302</v>
      </c>
      <c r="B764" s="328" t="s">
        <v>303</v>
      </c>
      <c r="C764" s="329" t="s">
        <v>115</v>
      </c>
      <c r="D764" s="329">
        <v>90</v>
      </c>
      <c r="E764" s="366" t="s">
        <v>115</v>
      </c>
    </row>
    <row r="765" spans="1:5" ht="12.75">
      <c r="A765" s="33" t="s">
        <v>307</v>
      </c>
      <c r="B765" s="33" t="s">
        <v>308</v>
      </c>
      <c r="C765" s="327">
        <v>5000</v>
      </c>
      <c r="D765" s="327">
        <v>1806.39</v>
      </c>
      <c r="E765" s="76">
        <v>36.13</v>
      </c>
    </row>
    <row r="766" spans="1:5" ht="12.75">
      <c r="A766" s="328" t="s">
        <v>316</v>
      </c>
      <c r="B766" s="328" t="s">
        <v>317</v>
      </c>
      <c r="C766" s="329" t="s">
        <v>115</v>
      </c>
      <c r="D766" s="329">
        <v>135</v>
      </c>
      <c r="E766" s="366" t="s">
        <v>115</v>
      </c>
    </row>
    <row r="767" spans="1:5" ht="12.75">
      <c r="A767" s="328" t="s">
        <v>319</v>
      </c>
      <c r="B767" s="328" t="s">
        <v>308</v>
      </c>
      <c r="C767" s="329" t="s">
        <v>115</v>
      </c>
      <c r="D767" s="329">
        <v>1671.39</v>
      </c>
      <c r="E767" s="366" t="s">
        <v>115</v>
      </c>
    </row>
    <row r="768" spans="1:5" ht="12.75">
      <c r="A768" s="323" t="s">
        <v>781</v>
      </c>
      <c r="B768" s="323" t="s">
        <v>782</v>
      </c>
      <c r="C768" s="324">
        <v>1011100</v>
      </c>
      <c r="D768" s="324">
        <v>217679.76</v>
      </c>
      <c r="E768" s="364">
        <v>21.53</v>
      </c>
    </row>
    <row r="769" spans="1:5" ht="12.75">
      <c r="A769" s="325" t="s">
        <v>676</v>
      </c>
      <c r="B769" s="325" t="s">
        <v>783</v>
      </c>
      <c r="C769" s="326">
        <v>438100</v>
      </c>
      <c r="D769" s="326">
        <v>55978</v>
      </c>
      <c r="E769" s="365">
        <v>12.78</v>
      </c>
    </row>
    <row r="770" spans="1:5" ht="12.75">
      <c r="A770" s="401" t="s">
        <v>665</v>
      </c>
      <c r="B770" s="402"/>
      <c r="C770" s="322">
        <v>438100</v>
      </c>
      <c r="D770" s="322">
        <v>55978</v>
      </c>
      <c r="E770" s="361">
        <v>12.78</v>
      </c>
    </row>
    <row r="771" spans="1:5" ht="12.75">
      <c r="A771" s="401" t="s">
        <v>666</v>
      </c>
      <c r="B771" s="402"/>
      <c r="C771" s="322">
        <v>438100</v>
      </c>
      <c r="D771" s="322">
        <v>55978</v>
      </c>
      <c r="E771" s="361">
        <v>12.78</v>
      </c>
    </row>
    <row r="772" spans="1:5" ht="12.75">
      <c r="A772" s="33" t="s">
        <v>364</v>
      </c>
      <c r="B772" s="33" t="s">
        <v>205</v>
      </c>
      <c r="C772" s="327">
        <v>438100</v>
      </c>
      <c r="D772" s="327">
        <v>55978</v>
      </c>
      <c r="E772" s="76">
        <v>12.78</v>
      </c>
    </row>
    <row r="773" spans="1:5" ht="12.75">
      <c r="A773" s="328" t="s">
        <v>365</v>
      </c>
      <c r="B773" s="328" t="s">
        <v>366</v>
      </c>
      <c r="C773" s="329" t="s">
        <v>115</v>
      </c>
      <c r="D773" s="329">
        <v>55978</v>
      </c>
      <c r="E773" s="366" t="s">
        <v>115</v>
      </c>
    </row>
    <row r="774" spans="1:5" ht="12.75">
      <c r="A774" s="325" t="s">
        <v>678</v>
      </c>
      <c r="B774" s="325" t="s">
        <v>784</v>
      </c>
      <c r="C774" s="326">
        <v>200000</v>
      </c>
      <c r="D774" s="326">
        <v>9648.41</v>
      </c>
      <c r="E774" s="365">
        <v>4.82</v>
      </c>
    </row>
    <row r="775" spans="1:5" ht="12.75">
      <c r="A775" s="401" t="s">
        <v>665</v>
      </c>
      <c r="B775" s="402"/>
      <c r="C775" s="322">
        <v>200000</v>
      </c>
      <c r="D775" s="322">
        <v>9648.41</v>
      </c>
      <c r="E775" s="361">
        <v>4.82</v>
      </c>
    </row>
    <row r="776" spans="1:5" ht="12.75">
      <c r="A776" s="401" t="s">
        <v>666</v>
      </c>
      <c r="B776" s="402"/>
      <c r="C776" s="322">
        <v>200000</v>
      </c>
      <c r="D776" s="322">
        <v>9648.41</v>
      </c>
      <c r="E776" s="361">
        <v>4.82</v>
      </c>
    </row>
    <row r="777" spans="1:5" ht="12.75">
      <c r="A777" s="33" t="s">
        <v>270</v>
      </c>
      <c r="B777" s="33" t="s">
        <v>271</v>
      </c>
      <c r="C777" s="327">
        <v>2000</v>
      </c>
      <c r="D777" s="327">
        <v>0</v>
      </c>
      <c r="E777" s="76">
        <v>0</v>
      </c>
    </row>
    <row r="778" spans="1:5" ht="12.75">
      <c r="A778" s="328" t="s">
        <v>272</v>
      </c>
      <c r="B778" s="328" t="s">
        <v>273</v>
      </c>
      <c r="C778" s="329" t="s">
        <v>115</v>
      </c>
      <c r="D778" s="329">
        <v>0</v>
      </c>
      <c r="E778" s="366" t="s">
        <v>115</v>
      </c>
    </row>
    <row r="779" spans="1:5" ht="12.75">
      <c r="A779" s="33" t="s">
        <v>284</v>
      </c>
      <c r="B779" s="33" t="s">
        <v>285</v>
      </c>
      <c r="C779" s="327">
        <v>42000</v>
      </c>
      <c r="D779" s="327">
        <v>0</v>
      </c>
      <c r="E779" s="76">
        <v>0</v>
      </c>
    </row>
    <row r="780" spans="1:5" ht="12.75">
      <c r="A780" s="328" t="s">
        <v>298</v>
      </c>
      <c r="B780" s="328" t="s">
        <v>299</v>
      </c>
      <c r="C780" s="329" t="s">
        <v>115</v>
      </c>
      <c r="D780" s="329">
        <v>0</v>
      </c>
      <c r="E780" s="366" t="s">
        <v>115</v>
      </c>
    </row>
    <row r="781" spans="1:5" ht="12.75">
      <c r="A781" s="328" t="s">
        <v>302</v>
      </c>
      <c r="B781" s="328" t="s">
        <v>303</v>
      </c>
      <c r="C781" s="329" t="s">
        <v>115</v>
      </c>
      <c r="D781" s="329">
        <v>0</v>
      </c>
      <c r="E781" s="366" t="s">
        <v>115</v>
      </c>
    </row>
    <row r="782" spans="1:5" ht="12.75">
      <c r="A782" s="33" t="s">
        <v>307</v>
      </c>
      <c r="B782" s="33" t="s">
        <v>308</v>
      </c>
      <c r="C782" s="327">
        <v>2000</v>
      </c>
      <c r="D782" s="327">
        <v>9648.41</v>
      </c>
      <c r="E782" s="76">
        <v>482.42</v>
      </c>
    </row>
    <row r="783" spans="1:5" ht="12.75">
      <c r="A783" s="328" t="s">
        <v>319</v>
      </c>
      <c r="B783" s="328" t="s">
        <v>308</v>
      </c>
      <c r="C783" s="329" t="s">
        <v>115</v>
      </c>
      <c r="D783" s="329">
        <v>9648.41</v>
      </c>
      <c r="E783" s="366" t="s">
        <v>115</v>
      </c>
    </row>
    <row r="784" spans="1:5" ht="12.75">
      <c r="A784" s="33" t="s">
        <v>356</v>
      </c>
      <c r="B784" s="33" t="s">
        <v>357</v>
      </c>
      <c r="C784" s="327">
        <v>154000</v>
      </c>
      <c r="D784" s="327">
        <v>0</v>
      </c>
      <c r="E784" s="76">
        <v>0</v>
      </c>
    </row>
    <row r="785" spans="1:5" ht="12.75">
      <c r="A785" s="328" t="s">
        <v>360</v>
      </c>
      <c r="B785" s="328" t="s">
        <v>361</v>
      </c>
      <c r="C785" s="329" t="s">
        <v>115</v>
      </c>
      <c r="D785" s="329">
        <v>0</v>
      </c>
      <c r="E785" s="366" t="s">
        <v>115</v>
      </c>
    </row>
    <row r="786" spans="1:5" ht="12.75">
      <c r="A786" s="325" t="s">
        <v>680</v>
      </c>
      <c r="B786" s="325" t="s">
        <v>785</v>
      </c>
      <c r="C786" s="326">
        <v>30000</v>
      </c>
      <c r="D786" s="326">
        <v>0</v>
      </c>
      <c r="E786" s="365">
        <v>0</v>
      </c>
    </row>
    <row r="787" spans="1:5" ht="12.75">
      <c r="A787" s="401" t="s">
        <v>665</v>
      </c>
      <c r="B787" s="402"/>
      <c r="C787" s="322">
        <v>30000</v>
      </c>
      <c r="D787" s="322">
        <v>0</v>
      </c>
      <c r="E787" s="361">
        <v>0</v>
      </c>
    </row>
    <row r="788" spans="1:5" ht="12.75">
      <c r="A788" s="401" t="s">
        <v>666</v>
      </c>
      <c r="B788" s="402"/>
      <c r="C788" s="322">
        <v>30000</v>
      </c>
      <c r="D788" s="322">
        <v>0</v>
      </c>
      <c r="E788" s="361">
        <v>0</v>
      </c>
    </row>
    <row r="789" spans="1:5" ht="12.75">
      <c r="A789" s="33" t="s">
        <v>284</v>
      </c>
      <c r="B789" s="33" t="s">
        <v>285</v>
      </c>
      <c r="C789" s="327">
        <v>28000</v>
      </c>
      <c r="D789" s="327">
        <v>0</v>
      </c>
      <c r="E789" s="76">
        <v>0</v>
      </c>
    </row>
    <row r="790" spans="1:5" ht="12.75">
      <c r="A790" s="328" t="s">
        <v>294</v>
      </c>
      <c r="B790" s="328" t="s">
        <v>295</v>
      </c>
      <c r="C790" s="329" t="s">
        <v>115</v>
      </c>
      <c r="D790" s="329">
        <v>0</v>
      </c>
      <c r="E790" s="366" t="s">
        <v>115</v>
      </c>
    </row>
    <row r="791" spans="1:5" ht="12.75">
      <c r="A791" s="328" t="s">
        <v>302</v>
      </c>
      <c r="B791" s="328" t="s">
        <v>303</v>
      </c>
      <c r="C791" s="329" t="s">
        <v>115</v>
      </c>
      <c r="D791" s="329">
        <v>0</v>
      </c>
      <c r="E791" s="366" t="s">
        <v>115</v>
      </c>
    </row>
    <row r="792" spans="1:5" ht="12.75">
      <c r="A792" s="33" t="s">
        <v>307</v>
      </c>
      <c r="B792" s="33" t="s">
        <v>308</v>
      </c>
      <c r="C792" s="327">
        <v>2000</v>
      </c>
      <c r="D792" s="327">
        <v>0</v>
      </c>
      <c r="E792" s="76">
        <v>0</v>
      </c>
    </row>
    <row r="793" spans="1:5" ht="12.75">
      <c r="A793" s="328" t="s">
        <v>319</v>
      </c>
      <c r="B793" s="328" t="s">
        <v>308</v>
      </c>
      <c r="C793" s="329" t="s">
        <v>115</v>
      </c>
      <c r="D793" s="329">
        <v>0</v>
      </c>
      <c r="E793" s="366" t="s">
        <v>115</v>
      </c>
    </row>
    <row r="794" spans="1:5" ht="12.75">
      <c r="A794" s="325" t="s">
        <v>759</v>
      </c>
      <c r="B794" s="325" t="s">
        <v>1342</v>
      </c>
      <c r="C794" s="326">
        <v>250000</v>
      </c>
      <c r="D794" s="326">
        <v>110772.61</v>
      </c>
      <c r="E794" s="365">
        <v>44.31</v>
      </c>
    </row>
    <row r="795" spans="1:5" ht="12.75">
      <c r="A795" s="401" t="s">
        <v>767</v>
      </c>
      <c r="B795" s="402"/>
      <c r="C795" s="322">
        <v>250000</v>
      </c>
      <c r="D795" s="322">
        <v>110772.61</v>
      </c>
      <c r="E795" s="361">
        <v>44.31</v>
      </c>
    </row>
    <row r="796" spans="1:5" ht="12.75">
      <c r="A796" s="401" t="s">
        <v>773</v>
      </c>
      <c r="B796" s="402"/>
      <c r="C796" s="322">
        <v>250000</v>
      </c>
      <c r="D796" s="322">
        <v>110772.61</v>
      </c>
      <c r="E796" s="361">
        <v>44.31</v>
      </c>
    </row>
    <row r="797" spans="1:5" ht="12.75">
      <c r="A797" s="33" t="s">
        <v>399</v>
      </c>
      <c r="B797" s="33" t="s">
        <v>400</v>
      </c>
      <c r="C797" s="327">
        <v>50000</v>
      </c>
      <c r="D797" s="327">
        <v>98772.61</v>
      </c>
      <c r="E797" s="76">
        <v>197.55</v>
      </c>
    </row>
    <row r="798" spans="1:5" ht="12.75">
      <c r="A798" s="328" t="s">
        <v>401</v>
      </c>
      <c r="B798" s="328" t="s">
        <v>232</v>
      </c>
      <c r="C798" s="329" t="s">
        <v>115</v>
      </c>
      <c r="D798" s="329">
        <v>98772.61</v>
      </c>
      <c r="E798" s="366" t="s">
        <v>115</v>
      </c>
    </row>
    <row r="799" spans="1:5" ht="12.75">
      <c r="A799" s="33" t="s">
        <v>427</v>
      </c>
      <c r="B799" s="33" t="s">
        <v>428</v>
      </c>
      <c r="C799" s="327">
        <v>200000</v>
      </c>
      <c r="D799" s="327">
        <v>12000</v>
      </c>
      <c r="E799" s="76">
        <v>6</v>
      </c>
    </row>
    <row r="800" spans="1:5" ht="12.75">
      <c r="A800" s="328" t="s">
        <v>429</v>
      </c>
      <c r="B800" s="328" t="s">
        <v>428</v>
      </c>
      <c r="C800" s="329" t="s">
        <v>115</v>
      </c>
      <c r="D800" s="329">
        <v>12000</v>
      </c>
      <c r="E800" s="366" t="s">
        <v>115</v>
      </c>
    </row>
    <row r="801" spans="1:5" ht="12.75">
      <c r="A801" s="325" t="s">
        <v>700</v>
      </c>
      <c r="B801" s="325" t="s">
        <v>786</v>
      </c>
      <c r="C801" s="326">
        <v>28000</v>
      </c>
      <c r="D801" s="326">
        <v>13980</v>
      </c>
      <c r="E801" s="365">
        <v>49.93</v>
      </c>
    </row>
    <row r="802" spans="1:5" ht="12.75">
      <c r="A802" s="401" t="s">
        <v>665</v>
      </c>
      <c r="B802" s="402"/>
      <c r="C802" s="322">
        <v>28000</v>
      </c>
      <c r="D802" s="322">
        <v>13980</v>
      </c>
      <c r="E802" s="361">
        <v>49.93</v>
      </c>
    </row>
    <row r="803" spans="1:5" ht="12.75">
      <c r="A803" s="401" t="s">
        <v>666</v>
      </c>
      <c r="B803" s="402"/>
      <c r="C803" s="322">
        <v>28000</v>
      </c>
      <c r="D803" s="322">
        <v>13980</v>
      </c>
      <c r="E803" s="361">
        <v>49.93</v>
      </c>
    </row>
    <row r="804" spans="1:5" ht="12.75">
      <c r="A804" s="33" t="s">
        <v>364</v>
      </c>
      <c r="B804" s="33" t="s">
        <v>205</v>
      </c>
      <c r="C804" s="327">
        <v>28000</v>
      </c>
      <c r="D804" s="327">
        <v>13980</v>
      </c>
      <c r="E804" s="76">
        <v>49.93</v>
      </c>
    </row>
    <row r="805" spans="1:5" ht="12.75">
      <c r="A805" s="328" t="s">
        <v>365</v>
      </c>
      <c r="B805" s="328" t="s">
        <v>366</v>
      </c>
      <c r="C805" s="329" t="s">
        <v>115</v>
      </c>
      <c r="D805" s="329">
        <v>13980</v>
      </c>
      <c r="E805" s="366" t="s">
        <v>115</v>
      </c>
    </row>
    <row r="806" spans="1:5" ht="12.75">
      <c r="A806" s="325" t="s">
        <v>709</v>
      </c>
      <c r="B806" s="325" t="s">
        <v>787</v>
      </c>
      <c r="C806" s="326">
        <v>20000</v>
      </c>
      <c r="D806" s="326">
        <v>10911.24</v>
      </c>
      <c r="E806" s="365">
        <v>54.56</v>
      </c>
    </row>
    <row r="807" spans="1:5" ht="12.75">
      <c r="A807" s="401" t="s">
        <v>665</v>
      </c>
      <c r="B807" s="402"/>
      <c r="C807" s="322">
        <v>15000</v>
      </c>
      <c r="D807" s="322">
        <v>10911.24</v>
      </c>
      <c r="E807" s="361">
        <v>72.74</v>
      </c>
    </row>
    <row r="808" spans="1:5" ht="12.75">
      <c r="A808" s="401" t="s">
        <v>666</v>
      </c>
      <c r="B808" s="402"/>
      <c r="C808" s="322">
        <v>15000</v>
      </c>
      <c r="D808" s="322">
        <v>10911.24</v>
      </c>
      <c r="E808" s="361">
        <v>72.74</v>
      </c>
    </row>
    <row r="809" spans="1:5" ht="12.75">
      <c r="A809" s="33" t="s">
        <v>270</v>
      </c>
      <c r="B809" s="33" t="s">
        <v>271</v>
      </c>
      <c r="C809" s="327">
        <v>1000</v>
      </c>
      <c r="D809" s="327">
        <v>0</v>
      </c>
      <c r="E809" s="76">
        <v>0</v>
      </c>
    </row>
    <row r="810" spans="1:5" ht="12.75">
      <c r="A810" s="328" t="s">
        <v>272</v>
      </c>
      <c r="B810" s="328" t="s">
        <v>273</v>
      </c>
      <c r="C810" s="329" t="s">
        <v>115</v>
      </c>
      <c r="D810" s="329">
        <v>0</v>
      </c>
      <c r="E810" s="366" t="s">
        <v>115</v>
      </c>
    </row>
    <row r="811" spans="1:5" ht="12.75">
      <c r="A811" s="33" t="s">
        <v>284</v>
      </c>
      <c r="B811" s="33" t="s">
        <v>285</v>
      </c>
      <c r="C811" s="327">
        <v>13500</v>
      </c>
      <c r="D811" s="327">
        <v>10911.24</v>
      </c>
      <c r="E811" s="76">
        <v>80.82</v>
      </c>
    </row>
    <row r="812" spans="1:5" ht="12.75">
      <c r="A812" s="328" t="s">
        <v>298</v>
      </c>
      <c r="B812" s="328" t="s">
        <v>299</v>
      </c>
      <c r="C812" s="329" t="s">
        <v>115</v>
      </c>
      <c r="D812" s="329">
        <v>10911.24</v>
      </c>
      <c r="E812" s="366" t="s">
        <v>115</v>
      </c>
    </row>
    <row r="813" spans="1:5" ht="12.75">
      <c r="A813" s="33" t="s">
        <v>304</v>
      </c>
      <c r="B813" s="33" t="s">
        <v>305</v>
      </c>
      <c r="C813" s="327">
        <v>500</v>
      </c>
      <c r="D813" s="327">
        <v>0</v>
      </c>
      <c r="E813" s="76">
        <v>0</v>
      </c>
    </row>
    <row r="814" spans="1:5" ht="12.75">
      <c r="A814" s="328" t="s">
        <v>306</v>
      </c>
      <c r="B814" s="328" t="s">
        <v>305</v>
      </c>
      <c r="C814" s="329" t="s">
        <v>115</v>
      </c>
      <c r="D814" s="329">
        <v>0</v>
      </c>
      <c r="E814" s="366" t="s">
        <v>115</v>
      </c>
    </row>
    <row r="815" spans="1:5" ht="12.75">
      <c r="A815" s="401" t="s">
        <v>667</v>
      </c>
      <c r="B815" s="402"/>
      <c r="C815" s="322">
        <v>5000</v>
      </c>
      <c r="D815" s="322">
        <v>0</v>
      </c>
      <c r="E815" s="361">
        <v>0</v>
      </c>
    </row>
    <row r="816" spans="1:5" ht="12.75">
      <c r="A816" s="401" t="s">
        <v>778</v>
      </c>
      <c r="B816" s="402"/>
      <c r="C816" s="322">
        <v>5000</v>
      </c>
      <c r="D816" s="322">
        <v>0</v>
      </c>
      <c r="E816" s="361">
        <v>0</v>
      </c>
    </row>
    <row r="817" spans="1:5" ht="12.75">
      <c r="A817" s="33" t="s">
        <v>270</v>
      </c>
      <c r="B817" s="33" t="s">
        <v>271</v>
      </c>
      <c r="C817" s="327">
        <v>500</v>
      </c>
      <c r="D817" s="327">
        <v>0</v>
      </c>
      <c r="E817" s="76">
        <v>0</v>
      </c>
    </row>
    <row r="818" spans="1:5" ht="12.75">
      <c r="A818" s="328" t="s">
        <v>272</v>
      </c>
      <c r="B818" s="328" t="s">
        <v>273</v>
      </c>
      <c r="C818" s="329" t="s">
        <v>115</v>
      </c>
      <c r="D818" s="329">
        <v>0</v>
      </c>
      <c r="E818" s="366" t="s">
        <v>115</v>
      </c>
    </row>
    <row r="819" spans="1:5" ht="12.75">
      <c r="A819" s="33" t="s">
        <v>284</v>
      </c>
      <c r="B819" s="33" t="s">
        <v>285</v>
      </c>
      <c r="C819" s="327">
        <v>4500</v>
      </c>
      <c r="D819" s="327">
        <v>0</v>
      </c>
      <c r="E819" s="76">
        <v>0</v>
      </c>
    </row>
    <row r="820" spans="1:5" ht="12.75">
      <c r="A820" s="328" t="s">
        <v>298</v>
      </c>
      <c r="B820" s="328" t="s">
        <v>299</v>
      </c>
      <c r="C820" s="329" t="s">
        <v>115</v>
      </c>
      <c r="D820" s="329">
        <v>0</v>
      </c>
      <c r="E820" s="366" t="s">
        <v>115</v>
      </c>
    </row>
    <row r="821" spans="1:5" ht="12.75">
      <c r="A821" s="325" t="s">
        <v>749</v>
      </c>
      <c r="B821" s="325" t="s">
        <v>1343</v>
      </c>
      <c r="C821" s="326">
        <v>45000</v>
      </c>
      <c r="D821" s="326">
        <v>16389.5</v>
      </c>
      <c r="E821" s="365">
        <v>36.42</v>
      </c>
    </row>
    <row r="822" spans="1:5" ht="12.75">
      <c r="A822" s="401" t="s">
        <v>665</v>
      </c>
      <c r="B822" s="402"/>
      <c r="C822" s="322">
        <v>45000</v>
      </c>
      <c r="D822" s="322">
        <v>16389.5</v>
      </c>
      <c r="E822" s="361">
        <v>36.42</v>
      </c>
    </row>
    <row r="823" spans="1:5" ht="12.75">
      <c r="A823" s="401" t="s">
        <v>666</v>
      </c>
      <c r="B823" s="402"/>
      <c r="C823" s="322">
        <v>45000</v>
      </c>
      <c r="D823" s="322">
        <v>16389.5</v>
      </c>
      <c r="E823" s="361">
        <v>36.42</v>
      </c>
    </row>
    <row r="824" spans="1:5" ht="12.75">
      <c r="A824" s="33" t="s">
        <v>284</v>
      </c>
      <c r="B824" s="33" t="s">
        <v>285</v>
      </c>
      <c r="C824" s="327">
        <v>45000</v>
      </c>
      <c r="D824" s="327">
        <v>16389.5</v>
      </c>
      <c r="E824" s="76">
        <v>36.42</v>
      </c>
    </row>
    <row r="825" spans="1:5" ht="12.75">
      <c r="A825" s="328" t="s">
        <v>298</v>
      </c>
      <c r="B825" s="328" t="s">
        <v>299</v>
      </c>
      <c r="C825" s="329" t="s">
        <v>115</v>
      </c>
      <c r="D825" s="329">
        <v>16389.5</v>
      </c>
      <c r="E825" s="366" t="s">
        <v>115</v>
      </c>
    </row>
    <row r="826" spans="1:5" ht="12.75">
      <c r="A826" s="323" t="s">
        <v>788</v>
      </c>
      <c r="B826" s="323" t="s">
        <v>789</v>
      </c>
      <c r="C826" s="324">
        <v>9077045</v>
      </c>
      <c r="D826" s="324">
        <v>2038520.09</v>
      </c>
      <c r="E826" s="364">
        <v>22.46</v>
      </c>
    </row>
    <row r="827" spans="1:5" ht="12.75">
      <c r="A827" s="325" t="s">
        <v>790</v>
      </c>
      <c r="B827" s="325" t="s">
        <v>791</v>
      </c>
      <c r="C827" s="326">
        <v>3906825</v>
      </c>
      <c r="D827" s="326">
        <v>2034770.09</v>
      </c>
      <c r="E827" s="365">
        <v>52.08</v>
      </c>
    </row>
    <row r="828" spans="1:5" ht="12.75">
      <c r="A828" s="401" t="s">
        <v>665</v>
      </c>
      <c r="B828" s="402"/>
      <c r="C828" s="322">
        <v>3906825</v>
      </c>
      <c r="D828" s="322">
        <v>2034770.09</v>
      </c>
      <c r="E828" s="361">
        <v>52.08</v>
      </c>
    </row>
    <row r="829" spans="1:5" ht="12.75">
      <c r="A829" s="401" t="s">
        <v>666</v>
      </c>
      <c r="B829" s="402"/>
      <c r="C829" s="322">
        <v>3906825</v>
      </c>
      <c r="D829" s="322">
        <v>2034770.09</v>
      </c>
      <c r="E829" s="361">
        <v>52.08</v>
      </c>
    </row>
    <row r="830" spans="1:5" ht="12.75">
      <c r="A830" s="33" t="s">
        <v>340</v>
      </c>
      <c r="B830" s="33" t="s">
        <v>74</v>
      </c>
      <c r="C830" s="327">
        <v>3892065</v>
      </c>
      <c r="D830" s="327">
        <v>2028620.09</v>
      </c>
      <c r="E830" s="76">
        <v>52.12</v>
      </c>
    </row>
    <row r="831" spans="1:5" ht="12.75">
      <c r="A831" s="328" t="s">
        <v>343</v>
      </c>
      <c r="B831" s="328" t="s">
        <v>75</v>
      </c>
      <c r="C831" s="329" t="s">
        <v>115</v>
      </c>
      <c r="D831" s="329">
        <v>2028620.09</v>
      </c>
      <c r="E831" s="366" t="s">
        <v>115</v>
      </c>
    </row>
    <row r="832" spans="1:5" ht="12.75">
      <c r="A832" s="33" t="s">
        <v>351</v>
      </c>
      <c r="B832" s="33" t="s">
        <v>60</v>
      </c>
      <c r="C832" s="327">
        <v>14760</v>
      </c>
      <c r="D832" s="327">
        <v>6150</v>
      </c>
      <c r="E832" s="76">
        <v>41.67</v>
      </c>
    </row>
    <row r="833" spans="1:5" ht="12.75">
      <c r="A833" s="328" t="s">
        <v>352</v>
      </c>
      <c r="B833" s="328" t="s">
        <v>61</v>
      </c>
      <c r="C833" s="329" t="s">
        <v>115</v>
      </c>
      <c r="D833" s="329">
        <v>6150</v>
      </c>
      <c r="E833" s="366" t="s">
        <v>115</v>
      </c>
    </row>
    <row r="834" spans="1:5" ht="12.75">
      <c r="A834" s="325" t="s">
        <v>1344</v>
      </c>
      <c r="B834" s="325" t="s">
        <v>1345</v>
      </c>
      <c r="C834" s="326">
        <v>1025220</v>
      </c>
      <c r="D834" s="326">
        <v>0</v>
      </c>
      <c r="E834" s="365">
        <v>0</v>
      </c>
    </row>
    <row r="835" spans="1:5" ht="12.75">
      <c r="A835" s="401" t="s">
        <v>670</v>
      </c>
      <c r="B835" s="402"/>
      <c r="C835" s="322">
        <v>820200</v>
      </c>
      <c r="D835" s="322">
        <v>0</v>
      </c>
      <c r="E835" s="361">
        <v>0</v>
      </c>
    </row>
    <row r="836" spans="1:5" ht="12.75">
      <c r="A836" s="401" t="s">
        <v>779</v>
      </c>
      <c r="B836" s="402"/>
      <c r="C836" s="322">
        <v>820200</v>
      </c>
      <c r="D836" s="322">
        <v>0</v>
      </c>
      <c r="E836" s="361">
        <v>0</v>
      </c>
    </row>
    <row r="837" spans="1:5" ht="12.75">
      <c r="A837" s="33" t="s">
        <v>393</v>
      </c>
      <c r="B837" s="33" t="s">
        <v>394</v>
      </c>
      <c r="C837" s="327">
        <v>820200</v>
      </c>
      <c r="D837" s="327">
        <v>0</v>
      </c>
      <c r="E837" s="76">
        <v>0</v>
      </c>
    </row>
    <row r="838" spans="1:5" ht="12.75">
      <c r="A838" s="328" t="s">
        <v>395</v>
      </c>
      <c r="B838" s="328" t="s">
        <v>230</v>
      </c>
      <c r="C838" s="329" t="s">
        <v>115</v>
      </c>
      <c r="D838" s="329">
        <v>0</v>
      </c>
      <c r="E838" s="366" t="s">
        <v>115</v>
      </c>
    </row>
    <row r="839" spans="1:5" ht="12.75">
      <c r="A839" s="401" t="s">
        <v>767</v>
      </c>
      <c r="B839" s="402"/>
      <c r="C839" s="322">
        <v>205020</v>
      </c>
      <c r="D839" s="322">
        <v>0</v>
      </c>
      <c r="E839" s="361">
        <v>0</v>
      </c>
    </row>
    <row r="840" spans="1:5" ht="12.75">
      <c r="A840" s="401" t="s">
        <v>773</v>
      </c>
      <c r="B840" s="402"/>
      <c r="C840" s="322">
        <v>205020</v>
      </c>
      <c r="D840" s="322">
        <v>0</v>
      </c>
      <c r="E840" s="361">
        <v>0</v>
      </c>
    </row>
    <row r="841" spans="1:5" ht="12.75">
      <c r="A841" s="33" t="s">
        <v>393</v>
      </c>
      <c r="B841" s="33" t="s">
        <v>394</v>
      </c>
      <c r="C841" s="327">
        <v>205020</v>
      </c>
      <c r="D841" s="327">
        <v>0</v>
      </c>
      <c r="E841" s="76">
        <v>0</v>
      </c>
    </row>
    <row r="842" spans="1:5" ht="12.75">
      <c r="A842" s="328" t="s">
        <v>395</v>
      </c>
      <c r="B842" s="328" t="s">
        <v>230</v>
      </c>
      <c r="C842" s="329" t="s">
        <v>115</v>
      </c>
      <c r="D842" s="329">
        <v>0</v>
      </c>
      <c r="E842" s="366" t="s">
        <v>115</v>
      </c>
    </row>
    <row r="843" spans="1:5" ht="12.75">
      <c r="A843" s="325" t="s">
        <v>1159</v>
      </c>
      <c r="B843" s="325" t="s">
        <v>1246</v>
      </c>
      <c r="C843" s="326">
        <v>4145000</v>
      </c>
      <c r="D843" s="326">
        <v>3750</v>
      </c>
      <c r="E843" s="365">
        <v>0.09</v>
      </c>
    </row>
    <row r="844" spans="1:5" ht="12.75">
      <c r="A844" s="401" t="s">
        <v>670</v>
      </c>
      <c r="B844" s="402"/>
      <c r="C844" s="322">
        <v>1000000</v>
      </c>
      <c r="D844" s="322">
        <v>0</v>
      </c>
      <c r="E844" s="361">
        <v>0</v>
      </c>
    </row>
    <row r="845" spans="1:5" ht="12.75">
      <c r="A845" s="401" t="s">
        <v>877</v>
      </c>
      <c r="B845" s="402"/>
      <c r="C845" s="322">
        <v>1000000</v>
      </c>
      <c r="D845" s="322">
        <v>0</v>
      </c>
      <c r="E845" s="361">
        <v>0</v>
      </c>
    </row>
    <row r="846" spans="1:5" ht="12.75">
      <c r="A846" s="33" t="s">
        <v>385</v>
      </c>
      <c r="B846" s="33" t="s">
        <v>386</v>
      </c>
      <c r="C846" s="327">
        <v>1000000</v>
      </c>
      <c r="D846" s="327">
        <v>0</v>
      </c>
      <c r="E846" s="76">
        <v>0</v>
      </c>
    </row>
    <row r="847" spans="1:5" ht="12.75">
      <c r="A847" s="328" t="s">
        <v>389</v>
      </c>
      <c r="B847" s="328" t="s">
        <v>390</v>
      </c>
      <c r="C847" s="329" t="s">
        <v>115</v>
      </c>
      <c r="D847" s="329">
        <v>0</v>
      </c>
      <c r="E847" s="366" t="s">
        <v>115</v>
      </c>
    </row>
    <row r="848" spans="1:5" ht="12.75">
      <c r="A848" s="401" t="s">
        <v>767</v>
      </c>
      <c r="B848" s="402"/>
      <c r="C848" s="322">
        <v>3145000</v>
      </c>
      <c r="D848" s="322">
        <v>3750</v>
      </c>
      <c r="E848" s="361">
        <v>0.12</v>
      </c>
    </row>
    <row r="849" spans="1:5" ht="12.75">
      <c r="A849" s="401" t="s">
        <v>773</v>
      </c>
      <c r="B849" s="402"/>
      <c r="C849" s="322">
        <v>3145000</v>
      </c>
      <c r="D849" s="322">
        <v>3750</v>
      </c>
      <c r="E849" s="361">
        <v>0.12</v>
      </c>
    </row>
    <row r="850" spans="1:5" ht="12.75">
      <c r="A850" s="33" t="s">
        <v>385</v>
      </c>
      <c r="B850" s="33" t="s">
        <v>386</v>
      </c>
      <c r="C850" s="327">
        <v>3145000</v>
      </c>
      <c r="D850" s="327">
        <v>3750</v>
      </c>
      <c r="E850" s="76">
        <v>0.12</v>
      </c>
    </row>
    <row r="851" spans="1:5" ht="12.75">
      <c r="A851" s="328" t="s">
        <v>389</v>
      </c>
      <c r="B851" s="328" t="s">
        <v>390</v>
      </c>
      <c r="C851" s="329" t="s">
        <v>115</v>
      </c>
      <c r="D851" s="329">
        <v>3750</v>
      </c>
      <c r="E851" s="366" t="s">
        <v>115</v>
      </c>
    </row>
    <row r="852" spans="1:5" ht="12.75">
      <c r="A852" s="323" t="s">
        <v>792</v>
      </c>
      <c r="B852" s="323" t="s">
        <v>793</v>
      </c>
      <c r="C852" s="324">
        <v>3639077</v>
      </c>
      <c r="D852" s="324">
        <v>1818258.15</v>
      </c>
      <c r="E852" s="364">
        <v>49.96</v>
      </c>
    </row>
    <row r="853" spans="1:5" ht="12.75">
      <c r="A853" s="325" t="s">
        <v>794</v>
      </c>
      <c r="B853" s="325" t="s">
        <v>795</v>
      </c>
      <c r="C853" s="326">
        <v>431697</v>
      </c>
      <c r="D853" s="326">
        <v>206687.16</v>
      </c>
      <c r="E853" s="365">
        <v>47.88</v>
      </c>
    </row>
    <row r="854" spans="1:5" ht="12.75">
      <c r="A854" s="401" t="s">
        <v>665</v>
      </c>
      <c r="B854" s="402"/>
      <c r="C854" s="322">
        <v>431697</v>
      </c>
      <c r="D854" s="322">
        <v>206687.16</v>
      </c>
      <c r="E854" s="361">
        <v>47.88</v>
      </c>
    </row>
    <row r="855" spans="1:5" ht="12.75">
      <c r="A855" s="401" t="s">
        <v>666</v>
      </c>
      <c r="B855" s="402"/>
      <c r="C855" s="322">
        <v>431697</v>
      </c>
      <c r="D855" s="322">
        <v>206687.16</v>
      </c>
      <c r="E855" s="361">
        <v>47.88</v>
      </c>
    </row>
    <row r="856" spans="1:5" ht="12.75">
      <c r="A856" s="33" t="s">
        <v>351</v>
      </c>
      <c r="B856" s="33" t="s">
        <v>60</v>
      </c>
      <c r="C856" s="327">
        <v>431697</v>
      </c>
      <c r="D856" s="327">
        <v>206687.16</v>
      </c>
      <c r="E856" s="76">
        <v>47.88</v>
      </c>
    </row>
    <row r="857" spans="1:5" ht="12.75">
      <c r="A857" s="328" t="s">
        <v>352</v>
      </c>
      <c r="B857" s="328" t="s">
        <v>61</v>
      </c>
      <c r="C857" s="329" t="s">
        <v>115</v>
      </c>
      <c r="D857" s="329">
        <v>206687.16</v>
      </c>
      <c r="E857" s="366" t="s">
        <v>115</v>
      </c>
    </row>
    <row r="858" spans="1:5" ht="12.75">
      <c r="A858" s="325" t="s">
        <v>796</v>
      </c>
      <c r="B858" s="325" t="s">
        <v>797</v>
      </c>
      <c r="C858" s="326">
        <v>115000</v>
      </c>
      <c r="D858" s="326">
        <v>53183.27</v>
      </c>
      <c r="E858" s="365">
        <v>46.25</v>
      </c>
    </row>
    <row r="859" spans="1:5" ht="12.75">
      <c r="A859" s="401" t="s">
        <v>665</v>
      </c>
      <c r="B859" s="402"/>
      <c r="C859" s="322">
        <v>115000</v>
      </c>
      <c r="D859" s="322">
        <v>53183.27</v>
      </c>
      <c r="E859" s="361">
        <v>46.25</v>
      </c>
    </row>
    <row r="860" spans="1:5" ht="12.75">
      <c r="A860" s="401" t="s">
        <v>666</v>
      </c>
      <c r="B860" s="402"/>
      <c r="C860" s="322">
        <v>115000</v>
      </c>
      <c r="D860" s="322">
        <v>53183.27</v>
      </c>
      <c r="E860" s="361">
        <v>46.25</v>
      </c>
    </row>
    <row r="861" spans="1:5" ht="12.75">
      <c r="A861" s="33" t="s">
        <v>351</v>
      </c>
      <c r="B861" s="33" t="s">
        <v>60</v>
      </c>
      <c r="C861" s="327">
        <v>115000</v>
      </c>
      <c r="D861" s="327">
        <v>53183.27</v>
      </c>
      <c r="E861" s="76">
        <v>46.25</v>
      </c>
    </row>
    <row r="862" spans="1:5" ht="12.75">
      <c r="A862" s="328" t="s">
        <v>352</v>
      </c>
      <c r="B862" s="328" t="s">
        <v>61</v>
      </c>
      <c r="C862" s="329" t="s">
        <v>115</v>
      </c>
      <c r="D862" s="329">
        <v>53183.27</v>
      </c>
      <c r="E862" s="366" t="s">
        <v>115</v>
      </c>
    </row>
    <row r="863" spans="1:5" ht="12.75">
      <c r="A863" s="325" t="s">
        <v>798</v>
      </c>
      <c r="B863" s="325" t="s">
        <v>799</v>
      </c>
      <c r="C863" s="326">
        <v>645000</v>
      </c>
      <c r="D863" s="326">
        <v>400800</v>
      </c>
      <c r="E863" s="365">
        <v>62.14</v>
      </c>
    </row>
    <row r="864" spans="1:5" ht="12.75">
      <c r="A864" s="401" t="s">
        <v>665</v>
      </c>
      <c r="B864" s="402"/>
      <c r="C864" s="322">
        <v>645000</v>
      </c>
      <c r="D864" s="322">
        <v>400800</v>
      </c>
      <c r="E864" s="361">
        <v>62.14</v>
      </c>
    </row>
    <row r="865" spans="1:5" ht="12.75">
      <c r="A865" s="401" t="s">
        <v>666</v>
      </c>
      <c r="B865" s="402"/>
      <c r="C865" s="322">
        <v>645000</v>
      </c>
      <c r="D865" s="322">
        <v>400800</v>
      </c>
      <c r="E865" s="361">
        <v>62.14</v>
      </c>
    </row>
    <row r="866" spans="1:5" ht="12.75">
      <c r="A866" s="33" t="s">
        <v>356</v>
      </c>
      <c r="B866" s="33" t="s">
        <v>357</v>
      </c>
      <c r="C866" s="327">
        <v>645000</v>
      </c>
      <c r="D866" s="327">
        <v>400800</v>
      </c>
      <c r="E866" s="76">
        <v>62.14</v>
      </c>
    </row>
    <row r="867" spans="1:5" ht="12.75">
      <c r="A867" s="328" t="s">
        <v>358</v>
      </c>
      <c r="B867" s="328" t="s">
        <v>359</v>
      </c>
      <c r="C867" s="329" t="s">
        <v>115</v>
      </c>
      <c r="D867" s="329">
        <v>400800</v>
      </c>
      <c r="E867" s="366" t="s">
        <v>115</v>
      </c>
    </row>
    <row r="868" spans="1:5" ht="12.75">
      <c r="A868" s="325" t="s">
        <v>800</v>
      </c>
      <c r="B868" s="325" t="s">
        <v>801</v>
      </c>
      <c r="C868" s="326">
        <v>62000</v>
      </c>
      <c r="D868" s="326">
        <v>42000</v>
      </c>
      <c r="E868" s="365">
        <v>67.74</v>
      </c>
    </row>
    <row r="869" spans="1:5" ht="12.75">
      <c r="A869" s="401" t="s">
        <v>665</v>
      </c>
      <c r="B869" s="402"/>
      <c r="C869" s="322">
        <v>62000</v>
      </c>
      <c r="D869" s="322">
        <v>42000</v>
      </c>
      <c r="E869" s="361">
        <v>67.74</v>
      </c>
    </row>
    <row r="870" spans="1:5" ht="12.75">
      <c r="A870" s="401" t="s">
        <v>666</v>
      </c>
      <c r="B870" s="402"/>
      <c r="C870" s="322">
        <v>62000</v>
      </c>
      <c r="D870" s="322">
        <v>42000</v>
      </c>
      <c r="E870" s="361">
        <v>67.74</v>
      </c>
    </row>
    <row r="871" spans="1:5" ht="12.75">
      <c r="A871" s="33" t="s">
        <v>356</v>
      </c>
      <c r="B871" s="33" t="s">
        <v>357</v>
      </c>
      <c r="C871" s="327">
        <v>62000</v>
      </c>
      <c r="D871" s="327">
        <v>42000</v>
      </c>
      <c r="E871" s="76">
        <v>67.74</v>
      </c>
    </row>
    <row r="872" spans="1:5" ht="12.75">
      <c r="A872" s="328" t="s">
        <v>358</v>
      </c>
      <c r="B872" s="328" t="s">
        <v>359</v>
      </c>
      <c r="C872" s="329" t="s">
        <v>115</v>
      </c>
      <c r="D872" s="329">
        <v>42000</v>
      </c>
      <c r="E872" s="366" t="s">
        <v>115</v>
      </c>
    </row>
    <row r="873" spans="1:5" ht="12.75">
      <c r="A873" s="325" t="s">
        <v>802</v>
      </c>
      <c r="B873" s="325" t="s">
        <v>803</v>
      </c>
      <c r="C873" s="326">
        <v>271000</v>
      </c>
      <c r="D873" s="326">
        <v>144135</v>
      </c>
      <c r="E873" s="365">
        <v>53.19</v>
      </c>
    </row>
    <row r="874" spans="1:5" ht="12.75">
      <c r="A874" s="401" t="s">
        <v>665</v>
      </c>
      <c r="B874" s="402"/>
      <c r="C874" s="322">
        <v>271000</v>
      </c>
      <c r="D874" s="322">
        <v>144135</v>
      </c>
      <c r="E874" s="361">
        <v>53.19</v>
      </c>
    </row>
    <row r="875" spans="1:5" ht="12.75">
      <c r="A875" s="401" t="s">
        <v>666</v>
      </c>
      <c r="B875" s="402"/>
      <c r="C875" s="322">
        <v>271000</v>
      </c>
      <c r="D875" s="322">
        <v>144135</v>
      </c>
      <c r="E875" s="361">
        <v>53.19</v>
      </c>
    </row>
    <row r="876" spans="1:5" ht="12.75">
      <c r="A876" s="33" t="s">
        <v>356</v>
      </c>
      <c r="B876" s="33" t="s">
        <v>357</v>
      </c>
      <c r="C876" s="327">
        <v>271000</v>
      </c>
      <c r="D876" s="327">
        <v>144135</v>
      </c>
      <c r="E876" s="76">
        <v>53.19</v>
      </c>
    </row>
    <row r="877" spans="1:5" ht="12.75">
      <c r="A877" s="328" t="s">
        <v>358</v>
      </c>
      <c r="B877" s="328" t="s">
        <v>359</v>
      </c>
      <c r="C877" s="329" t="s">
        <v>115</v>
      </c>
      <c r="D877" s="329">
        <v>144135</v>
      </c>
      <c r="E877" s="366" t="s">
        <v>115</v>
      </c>
    </row>
    <row r="878" spans="1:5" ht="12.75">
      <c r="A878" s="325" t="s">
        <v>804</v>
      </c>
      <c r="B878" s="325" t="s">
        <v>805</v>
      </c>
      <c r="C878" s="326">
        <v>228000</v>
      </c>
      <c r="D878" s="326">
        <v>12590.02</v>
      </c>
      <c r="E878" s="365">
        <v>5.52</v>
      </c>
    </row>
    <row r="879" spans="1:5" ht="12.75">
      <c r="A879" s="401" t="s">
        <v>665</v>
      </c>
      <c r="B879" s="402"/>
      <c r="C879" s="322">
        <v>228000</v>
      </c>
      <c r="D879" s="322">
        <v>12590.02</v>
      </c>
      <c r="E879" s="361">
        <v>5.52</v>
      </c>
    </row>
    <row r="880" spans="1:5" ht="12.75">
      <c r="A880" s="401" t="s">
        <v>666</v>
      </c>
      <c r="B880" s="402"/>
      <c r="C880" s="322">
        <v>228000</v>
      </c>
      <c r="D880" s="322">
        <v>12590.02</v>
      </c>
      <c r="E880" s="361">
        <v>5.52</v>
      </c>
    </row>
    <row r="881" spans="1:5" ht="12.75">
      <c r="A881" s="33" t="s">
        <v>284</v>
      </c>
      <c r="B881" s="33" t="s">
        <v>285</v>
      </c>
      <c r="C881" s="327">
        <v>180000</v>
      </c>
      <c r="D881" s="327">
        <v>0</v>
      </c>
      <c r="E881" s="76">
        <v>0</v>
      </c>
    </row>
    <row r="882" spans="1:5" ht="12.75">
      <c r="A882" s="328" t="s">
        <v>294</v>
      </c>
      <c r="B882" s="328" t="s">
        <v>295</v>
      </c>
      <c r="C882" s="329" t="s">
        <v>115</v>
      </c>
      <c r="D882" s="329">
        <v>0</v>
      </c>
      <c r="E882" s="366" t="s">
        <v>115</v>
      </c>
    </row>
    <row r="883" spans="1:5" ht="12.75">
      <c r="A883" s="328" t="s">
        <v>298</v>
      </c>
      <c r="B883" s="328" t="s">
        <v>299</v>
      </c>
      <c r="C883" s="329" t="s">
        <v>115</v>
      </c>
      <c r="D883" s="329">
        <v>0</v>
      </c>
      <c r="E883" s="366" t="s">
        <v>115</v>
      </c>
    </row>
    <row r="884" spans="1:5" ht="12.75">
      <c r="A884" s="328" t="s">
        <v>300</v>
      </c>
      <c r="B884" s="328" t="s">
        <v>301</v>
      </c>
      <c r="C884" s="329" t="s">
        <v>115</v>
      </c>
      <c r="D884" s="329">
        <v>0</v>
      </c>
      <c r="E884" s="366" t="s">
        <v>115</v>
      </c>
    </row>
    <row r="885" spans="1:5" ht="12.75">
      <c r="A885" s="33" t="s">
        <v>307</v>
      </c>
      <c r="B885" s="33" t="s">
        <v>308</v>
      </c>
      <c r="C885" s="327">
        <v>23000</v>
      </c>
      <c r="D885" s="327">
        <v>12590.02</v>
      </c>
      <c r="E885" s="76">
        <v>54.74</v>
      </c>
    </row>
    <row r="886" spans="1:5" ht="12.75">
      <c r="A886" s="328" t="s">
        <v>319</v>
      </c>
      <c r="B886" s="328" t="s">
        <v>308</v>
      </c>
      <c r="C886" s="329" t="s">
        <v>115</v>
      </c>
      <c r="D886" s="329">
        <v>12590.02</v>
      </c>
      <c r="E886" s="366" t="s">
        <v>115</v>
      </c>
    </row>
    <row r="887" spans="1:5" ht="12.75">
      <c r="A887" s="33" t="s">
        <v>351</v>
      </c>
      <c r="B887" s="33" t="s">
        <v>60</v>
      </c>
      <c r="C887" s="327">
        <v>15000</v>
      </c>
      <c r="D887" s="327">
        <v>0</v>
      </c>
      <c r="E887" s="76">
        <v>0</v>
      </c>
    </row>
    <row r="888" spans="1:5" ht="12.75">
      <c r="A888" s="328" t="s">
        <v>352</v>
      </c>
      <c r="B888" s="328" t="s">
        <v>61</v>
      </c>
      <c r="C888" s="329" t="s">
        <v>115</v>
      </c>
      <c r="D888" s="329">
        <v>0</v>
      </c>
      <c r="E888" s="366" t="s">
        <v>115</v>
      </c>
    </row>
    <row r="889" spans="1:5" ht="12.75">
      <c r="A889" s="33" t="s">
        <v>364</v>
      </c>
      <c r="B889" s="33" t="s">
        <v>205</v>
      </c>
      <c r="C889" s="327">
        <v>10000</v>
      </c>
      <c r="D889" s="327">
        <v>0</v>
      </c>
      <c r="E889" s="76">
        <v>0</v>
      </c>
    </row>
    <row r="890" spans="1:5" ht="12.75">
      <c r="A890" s="328" t="s">
        <v>365</v>
      </c>
      <c r="B890" s="328" t="s">
        <v>366</v>
      </c>
      <c r="C890" s="329" t="s">
        <v>115</v>
      </c>
      <c r="D890" s="329">
        <v>0</v>
      </c>
      <c r="E890" s="366" t="s">
        <v>115</v>
      </c>
    </row>
    <row r="891" spans="1:5" ht="12.75">
      <c r="A891" s="325" t="s">
        <v>806</v>
      </c>
      <c r="B891" s="325" t="s">
        <v>807</v>
      </c>
      <c r="C891" s="326">
        <v>45000</v>
      </c>
      <c r="D891" s="326">
        <v>45691.1</v>
      </c>
      <c r="E891" s="365">
        <v>101.54</v>
      </c>
    </row>
    <row r="892" spans="1:5" ht="12.75">
      <c r="A892" s="401" t="s">
        <v>665</v>
      </c>
      <c r="B892" s="402"/>
      <c r="C892" s="322">
        <v>45000</v>
      </c>
      <c r="D892" s="322">
        <v>45691.1</v>
      </c>
      <c r="E892" s="361">
        <v>101.54</v>
      </c>
    </row>
    <row r="893" spans="1:5" ht="12.75">
      <c r="A893" s="401" t="s">
        <v>666</v>
      </c>
      <c r="B893" s="402"/>
      <c r="C893" s="322">
        <v>45000</v>
      </c>
      <c r="D893" s="322">
        <v>45691.1</v>
      </c>
      <c r="E893" s="361">
        <v>101.54</v>
      </c>
    </row>
    <row r="894" spans="1:5" ht="12.75">
      <c r="A894" s="33" t="s">
        <v>356</v>
      </c>
      <c r="B894" s="33" t="s">
        <v>357</v>
      </c>
      <c r="C894" s="327">
        <v>45000</v>
      </c>
      <c r="D894" s="327">
        <v>45691.1</v>
      </c>
      <c r="E894" s="76">
        <v>101.54</v>
      </c>
    </row>
    <row r="895" spans="1:5" ht="12.75">
      <c r="A895" s="328" t="s">
        <v>358</v>
      </c>
      <c r="B895" s="328" t="s">
        <v>359</v>
      </c>
      <c r="C895" s="329" t="s">
        <v>115</v>
      </c>
      <c r="D895" s="329">
        <v>45691.1</v>
      </c>
      <c r="E895" s="366" t="s">
        <v>115</v>
      </c>
    </row>
    <row r="896" spans="1:5" ht="12.75">
      <c r="A896" s="325" t="s">
        <v>808</v>
      </c>
      <c r="B896" s="325" t="s">
        <v>1146</v>
      </c>
      <c r="C896" s="326">
        <v>100000</v>
      </c>
      <c r="D896" s="326">
        <v>0</v>
      </c>
      <c r="E896" s="365">
        <v>0</v>
      </c>
    </row>
    <row r="897" spans="1:5" ht="12.75">
      <c r="A897" s="401" t="s">
        <v>665</v>
      </c>
      <c r="B897" s="402"/>
      <c r="C897" s="322">
        <v>100000</v>
      </c>
      <c r="D897" s="322">
        <v>0</v>
      </c>
      <c r="E897" s="361">
        <v>0</v>
      </c>
    </row>
    <row r="898" spans="1:5" ht="12.75">
      <c r="A898" s="401" t="s">
        <v>666</v>
      </c>
      <c r="B898" s="402"/>
      <c r="C898" s="322">
        <v>100000</v>
      </c>
      <c r="D898" s="322">
        <v>0</v>
      </c>
      <c r="E898" s="361">
        <v>0</v>
      </c>
    </row>
    <row r="899" spans="1:5" ht="12.75">
      <c r="A899" s="33" t="s">
        <v>356</v>
      </c>
      <c r="B899" s="33" t="s">
        <v>357</v>
      </c>
      <c r="C899" s="327">
        <v>100000</v>
      </c>
      <c r="D899" s="327">
        <v>0</v>
      </c>
      <c r="E899" s="76">
        <v>0</v>
      </c>
    </row>
    <row r="900" spans="1:5" ht="12.75">
      <c r="A900" s="328" t="s">
        <v>358</v>
      </c>
      <c r="B900" s="328" t="s">
        <v>359</v>
      </c>
      <c r="C900" s="329" t="s">
        <v>115</v>
      </c>
      <c r="D900" s="329">
        <v>0</v>
      </c>
      <c r="E900" s="366" t="s">
        <v>115</v>
      </c>
    </row>
    <row r="901" spans="1:5" ht="12.75">
      <c r="A901" s="325" t="s">
        <v>809</v>
      </c>
      <c r="B901" s="325" t="s">
        <v>810</v>
      </c>
      <c r="C901" s="326">
        <v>40000</v>
      </c>
      <c r="D901" s="326">
        <v>20966.02</v>
      </c>
      <c r="E901" s="365">
        <v>52.42</v>
      </c>
    </row>
    <row r="902" spans="1:5" ht="12.75">
      <c r="A902" s="401" t="s">
        <v>665</v>
      </c>
      <c r="B902" s="402"/>
      <c r="C902" s="322">
        <v>40000</v>
      </c>
      <c r="D902" s="322">
        <v>20966.02</v>
      </c>
      <c r="E902" s="361">
        <v>52.42</v>
      </c>
    </row>
    <row r="903" spans="1:5" ht="12.75">
      <c r="A903" s="401" t="s">
        <v>666</v>
      </c>
      <c r="B903" s="402"/>
      <c r="C903" s="322">
        <v>40000</v>
      </c>
      <c r="D903" s="322">
        <v>20966.02</v>
      </c>
      <c r="E903" s="361">
        <v>52.42</v>
      </c>
    </row>
    <row r="904" spans="1:5" ht="12.75">
      <c r="A904" s="33" t="s">
        <v>351</v>
      </c>
      <c r="B904" s="33" t="s">
        <v>60</v>
      </c>
      <c r="C904" s="327">
        <v>40000</v>
      </c>
      <c r="D904" s="327">
        <v>20966.02</v>
      </c>
      <c r="E904" s="76">
        <v>52.42</v>
      </c>
    </row>
    <row r="905" spans="1:5" ht="12.75">
      <c r="A905" s="328" t="s">
        <v>352</v>
      </c>
      <c r="B905" s="328" t="s">
        <v>61</v>
      </c>
      <c r="C905" s="329" t="s">
        <v>115</v>
      </c>
      <c r="D905" s="329">
        <v>20966.02</v>
      </c>
      <c r="E905" s="366" t="s">
        <v>115</v>
      </c>
    </row>
    <row r="906" spans="1:5" ht="12.75">
      <c r="A906" s="325" t="s">
        <v>1131</v>
      </c>
      <c r="B906" s="325" t="s">
        <v>1132</v>
      </c>
      <c r="C906" s="326">
        <v>1232550</v>
      </c>
      <c r="D906" s="326">
        <v>586233.04</v>
      </c>
      <c r="E906" s="365">
        <v>47.56</v>
      </c>
    </row>
    <row r="907" spans="1:5" ht="12.75">
      <c r="A907" s="401" t="s">
        <v>670</v>
      </c>
      <c r="B907" s="402"/>
      <c r="C907" s="322">
        <v>1232550</v>
      </c>
      <c r="D907" s="322">
        <v>586233.04</v>
      </c>
      <c r="E907" s="361">
        <v>47.56</v>
      </c>
    </row>
    <row r="908" spans="1:5" ht="12.75">
      <c r="A908" s="401" t="s">
        <v>765</v>
      </c>
      <c r="B908" s="402"/>
      <c r="C908" s="322">
        <v>1232550</v>
      </c>
      <c r="D908" s="322">
        <v>586233.04</v>
      </c>
      <c r="E908" s="361">
        <v>47.56</v>
      </c>
    </row>
    <row r="909" spans="1:5" ht="12.75">
      <c r="A909" s="33" t="s">
        <v>284</v>
      </c>
      <c r="B909" s="33" t="s">
        <v>285</v>
      </c>
      <c r="C909" s="327">
        <v>1232550</v>
      </c>
      <c r="D909" s="327">
        <v>586233.04</v>
      </c>
      <c r="E909" s="76">
        <v>47.56</v>
      </c>
    </row>
    <row r="910" spans="1:5" ht="12.75">
      <c r="A910" s="328" t="s">
        <v>286</v>
      </c>
      <c r="B910" s="328" t="s">
        <v>287</v>
      </c>
      <c r="C910" s="329" t="s">
        <v>115</v>
      </c>
      <c r="D910" s="329">
        <v>586233.04</v>
      </c>
      <c r="E910" s="366" t="s">
        <v>115</v>
      </c>
    </row>
    <row r="911" spans="1:5" ht="12.75">
      <c r="A911" s="325" t="s">
        <v>755</v>
      </c>
      <c r="B911" s="325" t="s">
        <v>811</v>
      </c>
      <c r="C911" s="326">
        <v>354300</v>
      </c>
      <c r="D911" s="326">
        <v>204300</v>
      </c>
      <c r="E911" s="365">
        <v>57.66</v>
      </c>
    </row>
    <row r="912" spans="1:5" ht="12.75">
      <c r="A912" s="401" t="s">
        <v>665</v>
      </c>
      <c r="B912" s="402"/>
      <c r="C912" s="322">
        <v>354300</v>
      </c>
      <c r="D912" s="322">
        <v>204300</v>
      </c>
      <c r="E912" s="361">
        <v>57.66</v>
      </c>
    </row>
    <row r="913" spans="1:5" ht="12.75">
      <c r="A913" s="401" t="s">
        <v>666</v>
      </c>
      <c r="B913" s="402"/>
      <c r="C913" s="322">
        <v>354300</v>
      </c>
      <c r="D913" s="322">
        <v>204300</v>
      </c>
      <c r="E913" s="361">
        <v>57.66</v>
      </c>
    </row>
    <row r="914" spans="1:5" ht="12.75">
      <c r="A914" s="33" t="s">
        <v>284</v>
      </c>
      <c r="B914" s="33" t="s">
        <v>285</v>
      </c>
      <c r="C914" s="327">
        <v>4300</v>
      </c>
      <c r="D914" s="327">
        <v>4300</v>
      </c>
      <c r="E914" s="76">
        <v>100</v>
      </c>
    </row>
    <row r="915" spans="1:5" ht="12.75">
      <c r="A915" s="328" t="s">
        <v>294</v>
      </c>
      <c r="B915" s="328" t="s">
        <v>295</v>
      </c>
      <c r="C915" s="329" t="s">
        <v>115</v>
      </c>
      <c r="D915" s="329">
        <v>4300</v>
      </c>
      <c r="E915" s="366" t="s">
        <v>115</v>
      </c>
    </row>
    <row r="916" spans="1:5" ht="12.75">
      <c r="A916" s="33" t="s">
        <v>351</v>
      </c>
      <c r="B916" s="33" t="s">
        <v>60</v>
      </c>
      <c r="C916" s="327">
        <v>350000</v>
      </c>
      <c r="D916" s="327">
        <v>200000</v>
      </c>
      <c r="E916" s="76">
        <v>57.14</v>
      </c>
    </row>
    <row r="917" spans="1:5" ht="12.75">
      <c r="A917" s="328" t="s">
        <v>353</v>
      </c>
      <c r="B917" s="328" t="s">
        <v>62</v>
      </c>
      <c r="C917" s="329" t="s">
        <v>115</v>
      </c>
      <c r="D917" s="329">
        <v>200000</v>
      </c>
      <c r="E917" s="366" t="s">
        <v>115</v>
      </c>
    </row>
    <row r="918" spans="1:5" ht="12.75">
      <c r="A918" s="325" t="s">
        <v>1133</v>
      </c>
      <c r="B918" s="325" t="s">
        <v>1134</v>
      </c>
      <c r="C918" s="326">
        <v>5000</v>
      </c>
      <c r="D918" s="326">
        <v>0</v>
      </c>
      <c r="E918" s="365">
        <v>0</v>
      </c>
    </row>
    <row r="919" spans="1:5" ht="12.75">
      <c r="A919" s="401" t="s">
        <v>670</v>
      </c>
      <c r="B919" s="402"/>
      <c r="C919" s="322">
        <v>5000</v>
      </c>
      <c r="D919" s="322">
        <v>0</v>
      </c>
      <c r="E919" s="361">
        <v>0</v>
      </c>
    </row>
    <row r="920" spans="1:5" ht="12.75">
      <c r="A920" s="401" t="s">
        <v>779</v>
      </c>
      <c r="B920" s="402"/>
      <c r="C920" s="322">
        <v>5000</v>
      </c>
      <c r="D920" s="322">
        <v>0</v>
      </c>
      <c r="E920" s="361">
        <v>0</v>
      </c>
    </row>
    <row r="921" spans="1:5" ht="12.75">
      <c r="A921" s="33" t="s">
        <v>270</v>
      </c>
      <c r="B921" s="33" t="s">
        <v>271</v>
      </c>
      <c r="C921" s="327">
        <v>5000</v>
      </c>
      <c r="D921" s="327">
        <v>0</v>
      </c>
      <c r="E921" s="76">
        <v>0</v>
      </c>
    </row>
    <row r="922" spans="1:5" ht="12.75">
      <c r="A922" s="328" t="s">
        <v>274</v>
      </c>
      <c r="B922" s="328" t="s">
        <v>275</v>
      </c>
      <c r="C922" s="329" t="s">
        <v>115</v>
      </c>
      <c r="D922" s="329">
        <v>0</v>
      </c>
      <c r="E922" s="366" t="s">
        <v>115</v>
      </c>
    </row>
    <row r="923" spans="1:5" ht="12.75">
      <c r="A923" s="325" t="s">
        <v>1247</v>
      </c>
      <c r="B923" s="325" t="s">
        <v>1248</v>
      </c>
      <c r="C923" s="326">
        <v>109530</v>
      </c>
      <c r="D923" s="326">
        <v>101672.54</v>
      </c>
      <c r="E923" s="365">
        <v>92.83</v>
      </c>
    </row>
    <row r="924" spans="1:5" ht="12.75">
      <c r="A924" s="401" t="s">
        <v>665</v>
      </c>
      <c r="B924" s="402"/>
      <c r="C924" s="322">
        <v>109530</v>
      </c>
      <c r="D924" s="322">
        <v>101672.54</v>
      </c>
      <c r="E924" s="361">
        <v>92.83</v>
      </c>
    </row>
    <row r="925" spans="1:5" ht="12.75">
      <c r="A925" s="401" t="s">
        <v>666</v>
      </c>
      <c r="B925" s="402"/>
      <c r="C925" s="322">
        <v>109530</v>
      </c>
      <c r="D925" s="322">
        <v>101672.54</v>
      </c>
      <c r="E925" s="361">
        <v>92.83</v>
      </c>
    </row>
    <row r="926" spans="1:5" ht="12.75">
      <c r="A926" s="33" t="s">
        <v>345</v>
      </c>
      <c r="B926" s="33" t="s">
        <v>346</v>
      </c>
      <c r="C926" s="327">
        <v>109530</v>
      </c>
      <c r="D926" s="327">
        <v>101672.54</v>
      </c>
      <c r="E926" s="76">
        <v>92.83</v>
      </c>
    </row>
    <row r="927" spans="1:5" ht="12.75">
      <c r="A927" s="328" t="s">
        <v>347</v>
      </c>
      <c r="B927" s="328" t="s">
        <v>348</v>
      </c>
      <c r="C927" s="329" t="s">
        <v>115</v>
      </c>
      <c r="D927" s="329">
        <v>101672.54</v>
      </c>
      <c r="E927" s="366" t="s">
        <v>115</v>
      </c>
    </row>
    <row r="928" spans="1:5" ht="12.75">
      <c r="A928" s="323" t="s">
        <v>813</v>
      </c>
      <c r="B928" s="323" t="s">
        <v>814</v>
      </c>
      <c r="C928" s="324">
        <v>1252650</v>
      </c>
      <c r="D928" s="324">
        <v>239866.35</v>
      </c>
      <c r="E928" s="364">
        <v>19.15</v>
      </c>
    </row>
    <row r="929" spans="1:5" ht="12.75">
      <c r="A929" s="325" t="s">
        <v>719</v>
      </c>
      <c r="B929" s="325" t="s">
        <v>815</v>
      </c>
      <c r="C929" s="326">
        <v>214000</v>
      </c>
      <c r="D929" s="326">
        <v>28900</v>
      </c>
      <c r="E929" s="365">
        <v>13.5</v>
      </c>
    </row>
    <row r="930" spans="1:5" ht="12.75">
      <c r="A930" s="401" t="s">
        <v>665</v>
      </c>
      <c r="B930" s="402"/>
      <c r="C930" s="322">
        <v>214000</v>
      </c>
      <c r="D930" s="322">
        <v>28900</v>
      </c>
      <c r="E930" s="361">
        <v>13.5</v>
      </c>
    </row>
    <row r="931" spans="1:5" ht="12.75">
      <c r="A931" s="401" t="s">
        <v>666</v>
      </c>
      <c r="B931" s="402"/>
      <c r="C931" s="322">
        <v>214000</v>
      </c>
      <c r="D931" s="322">
        <v>28900</v>
      </c>
      <c r="E931" s="361">
        <v>13.5</v>
      </c>
    </row>
    <row r="932" spans="1:5" ht="12.75">
      <c r="A932" s="33" t="s">
        <v>364</v>
      </c>
      <c r="B932" s="33" t="s">
        <v>205</v>
      </c>
      <c r="C932" s="327">
        <v>214000</v>
      </c>
      <c r="D932" s="327">
        <v>28900</v>
      </c>
      <c r="E932" s="76">
        <v>13.5</v>
      </c>
    </row>
    <row r="933" spans="1:5" ht="12.75">
      <c r="A933" s="328" t="s">
        <v>365</v>
      </c>
      <c r="B933" s="328" t="s">
        <v>366</v>
      </c>
      <c r="C933" s="329" t="s">
        <v>115</v>
      </c>
      <c r="D933" s="329">
        <v>28900</v>
      </c>
      <c r="E933" s="366" t="s">
        <v>115</v>
      </c>
    </row>
    <row r="934" spans="1:5" ht="12.75">
      <c r="A934" s="325" t="s">
        <v>723</v>
      </c>
      <c r="B934" s="325" t="s">
        <v>816</v>
      </c>
      <c r="C934" s="326">
        <v>27000</v>
      </c>
      <c r="D934" s="326">
        <v>21702.95</v>
      </c>
      <c r="E934" s="365">
        <v>80.38</v>
      </c>
    </row>
    <row r="935" spans="1:5" ht="12.75">
      <c r="A935" s="401" t="s">
        <v>665</v>
      </c>
      <c r="B935" s="402"/>
      <c r="C935" s="322">
        <v>27000</v>
      </c>
      <c r="D935" s="322">
        <v>21702.95</v>
      </c>
      <c r="E935" s="361">
        <v>80.38</v>
      </c>
    </row>
    <row r="936" spans="1:5" ht="12.75">
      <c r="A936" s="401" t="s">
        <v>666</v>
      </c>
      <c r="B936" s="402"/>
      <c r="C936" s="322">
        <v>27000</v>
      </c>
      <c r="D936" s="322">
        <v>21702.95</v>
      </c>
      <c r="E936" s="361">
        <v>80.38</v>
      </c>
    </row>
    <row r="937" spans="1:5" ht="12.75">
      <c r="A937" s="33" t="s">
        <v>270</v>
      </c>
      <c r="B937" s="33" t="s">
        <v>271</v>
      </c>
      <c r="C937" s="327">
        <v>7000</v>
      </c>
      <c r="D937" s="327">
        <v>6047.1</v>
      </c>
      <c r="E937" s="76">
        <v>86.39</v>
      </c>
    </row>
    <row r="938" spans="1:5" ht="12.75">
      <c r="A938" s="328" t="s">
        <v>272</v>
      </c>
      <c r="B938" s="328" t="s">
        <v>273</v>
      </c>
      <c r="C938" s="329" t="s">
        <v>115</v>
      </c>
      <c r="D938" s="329">
        <v>6047.1</v>
      </c>
      <c r="E938" s="366" t="s">
        <v>115</v>
      </c>
    </row>
    <row r="939" spans="1:5" ht="12.75">
      <c r="A939" s="328" t="s">
        <v>274</v>
      </c>
      <c r="B939" s="328" t="s">
        <v>275</v>
      </c>
      <c r="C939" s="329" t="s">
        <v>115</v>
      </c>
      <c r="D939" s="329">
        <v>0</v>
      </c>
      <c r="E939" s="366" t="s">
        <v>115</v>
      </c>
    </row>
    <row r="940" spans="1:5" ht="12.75">
      <c r="A940" s="33" t="s">
        <v>284</v>
      </c>
      <c r="B940" s="33" t="s">
        <v>285</v>
      </c>
      <c r="C940" s="327">
        <v>15000</v>
      </c>
      <c r="D940" s="327">
        <v>13165.5</v>
      </c>
      <c r="E940" s="76">
        <v>87.77</v>
      </c>
    </row>
    <row r="941" spans="1:5" ht="12.75">
      <c r="A941" s="328" t="s">
        <v>298</v>
      </c>
      <c r="B941" s="328" t="s">
        <v>299</v>
      </c>
      <c r="C941" s="329" t="s">
        <v>115</v>
      </c>
      <c r="D941" s="329">
        <v>6000</v>
      </c>
      <c r="E941" s="366" t="s">
        <v>115</v>
      </c>
    </row>
    <row r="942" spans="1:5" ht="12.75">
      <c r="A942" s="328" t="s">
        <v>302</v>
      </c>
      <c r="B942" s="328" t="s">
        <v>303</v>
      </c>
      <c r="C942" s="329" t="s">
        <v>115</v>
      </c>
      <c r="D942" s="329">
        <v>7165.5</v>
      </c>
      <c r="E942" s="366" t="s">
        <v>115</v>
      </c>
    </row>
    <row r="943" spans="1:5" ht="12.75">
      <c r="A943" s="33" t="s">
        <v>307</v>
      </c>
      <c r="B943" s="33" t="s">
        <v>308</v>
      </c>
      <c r="C943" s="327">
        <v>5000</v>
      </c>
      <c r="D943" s="327">
        <v>2490.35</v>
      </c>
      <c r="E943" s="76">
        <v>49.81</v>
      </c>
    </row>
    <row r="944" spans="1:5" ht="12.75">
      <c r="A944" s="328" t="s">
        <v>319</v>
      </c>
      <c r="B944" s="328" t="s">
        <v>308</v>
      </c>
      <c r="C944" s="329" t="s">
        <v>115</v>
      </c>
      <c r="D944" s="329">
        <v>2490.35</v>
      </c>
      <c r="E944" s="366" t="s">
        <v>115</v>
      </c>
    </row>
    <row r="945" spans="1:5" ht="12.75">
      <c r="A945" s="325" t="s">
        <v>725</v>
      </c>
      <c r="B945" s="325" t="s">
        <v>817</v>
      </c>
      <c r="C945" s="326">
        <v>258000</v>
      </c>
      <c r="D945" s="326">
        <v>112878.3</v>
      </c>
      <c r="E945" s="365">
        <v>43.75</v>
      </c>
    </row>
    <row r="946" spans="1:5" ht="12.75">
      <c r="A946" s="401" t="s">
        <v>665</v>
      </c>
      <c r="B946" s="402"/>
      <c r="C946" s="322">
        <v>258000</v>
      </c>
      <c r="D946" s="322">
        <v>112878.3</v>
      </c>
      <c r="E946" s="361">
        <v>43.75</v>
      </c>
    </row>
    <row r="947" spans="1:5" ht="12.75">
      <c r="A947" s="401" t="s">
        <v>666</v>
      </c>
      <c r="B947" s="402"/>
      <c r="C947" s="322">
        <v>258000</v>
      </c>
      <c r="D947" s="322">
        <v>112878.3</v>
      </c>
      <c r="E947" s="361">
        <v>43.75</v>
      </c>
    </row>
    <row r="948" spans="1:5" ht="12.75">
      <c r="A948" s="33" t="s">
        <v>284</v>
      </c>
      <c r="B948" s="33" t="s">
        <v>285</v>
      </c>
      <c r="C948" s="327">
        <v>244000</v>
      </c>
      <c r="D948" s="327">
        <v>112878.3</v>
      </c>
      <c r="E948" s="76">
        <v>46.26</v>
      </c>
    </row>
    <row r="949" spans="1:5" ht="12.75">
      <c r="A949" s="328" t="s">
        <v>294</v>
      </c>
      <c r="B949" s="328" t="s">
        <v>295</v>
      </c>
      <c r="C949" s="329" t="s">
        <v>115</v>
      </c>
      <c r="D949" s="329">
        <v>112878.3</v>
      </c>
      <c r="E949" s="366" t="s">
        <v>115</v>
      </c>
    </row>
    <row r="950" spans="1:5" ht="12.75">
      <c r="A950" s="33" t="s">
        <v>307</v>
      </c>
      <c r="B950" s="33" t="s">
        <v>308</v>
      </c>
      <c r="C950" s="327">
        <v>10000</v>
      </c>
      <c r="D950" s="327">
        <v>0</v>
      </c>
      <c r="E950" s="76">
        <v>0</v>
      </c>
    </row>
    <row r="951" spans="1:5" ht="12.75">
      <c r="A951" s="328" t="s">
        <v>319</v>
      </c>
      <c r="B951" s="328" t="s">
        <v>308</v>
      </c>
      <c r="C951" s="329" t="s">
        <v>115</v>
      </c>
      <c r="D951" s="329">
        <v>0</v>
      </c>
      <c r="E951" s="366" t="s">
        <v>115</v>
      </c>
    </row>
    <row r="952" spans="1:5" ht="12.75">
      <c r="A952" s="33" t="s">
        <v>345</v>
      </c>
      <c r="B952" s="33" t="s">
        <v>346</v>
      </c>
      <c r="C952" s="327">
        <v>4000</v>
      </c>
      <c r="D952" s="327">
        <v>0</v>
      </c>
      <c r="E952" s="76">
        <v>0</v>
      </c>
    </row>
    <row r="953" spans="1:5" ht="12.75">
      <c r="A953" s="328" t="s">
        <v>347</v>
      </c>
      <c r="B953" s="328" t="s">
        <v>348</v>
      </c>
      <c r="C953" s="329" t="s">
        <v>115</v>
      </c>
      <c r="D953" s="329">
        <v>0</v>
      </c>
      <c r="E953" s="366" t="s">
        <v>115</v>
      </c>
    </row>
    <row r="954" spans="1:5" ht="12.75">
      <c r="A954" s="325" t="s">
        <v>1147</v>
      </c>
      <c r="B954" s="325" t="s">
        <v>1148</v>
      </c>
      <c r="C954" s="326">
        <v>600000</v>
      </c>
      <c r="D954" s="326">
        <v>0</v>
      </c>
      <c r="E954" s="365">
        <v>0</v>
      </c>
    </row>
    <row r="955" spans="1:5" ht="12.75">
      <c r="A955" s="401" t="s">
        <v>665</v>
      </c>
      <c r="B955" s="402"/>
      <c r="C955" s="322">
        <v>300000</v>
      </c>
      <c r="D955" s="322">
        <v>0</v>
      </c>
      <c r="E955" s="361">
        <v>0</v>
      </c>
    </row>
    <row r="956" spans="1:5" ht="12.75">
      <c r="A956" s="401" t="s">
        <v>666</v>
      </c>
      <c r="B956" s="402"/>
      <c r="C956" s="322">
        <v>300000</v>
      </c>
      <c r="D956" s="322">
        <v>0</v>
      </c>
      <c r="E956" s="361">
        <v>0</v>
      </c>
    </row>
    <row r="957" spans="1:5" ht="12.75">
      <c r="A957" s="33" t="s">
        <v>410</v>
      </c>
      <c r="B957" s="33" t="s">
        <v>411</v>
      </c>
      <c r="C957" s="327">
        <v>300000</v>
      </c>
      <c r="D957" s="327">
        <v>0</v>
      </c>
      <c r="E957" s="76">
        <v>0</v>
      </c>
    </row>
    <row r="958" spans="1:5" ht="12.75">
      <c r="A958" s="328" t="s">
        <v>414</v>
      </c>
      <c r="B958" s="328" t="s">
        <v>63</v>
      </c>
      <c r="C958" s="329" t="s">
        <v>115</v>
      </c>
      <c r="D958" s="329">
        <v>0</v>
      </c>
      <c r="E958" s="366" t="s">
        <v>115</v>
      </c>
    </row>
    <row r="959" spans="1:5" ht="12.75">
      <c r="A959" s="401" t="s">
        <v>672</v>
      </c>
      <c r="B959" s="402"/>
      <c r="C959" s="322">
        <v>300000</v>
      </c>
      <c r="D959" s="322">
        <v>0</v>
      </c>
      <c r="E959" s="361">
        <v>0</v>
      </c>
    </row>
    <row r="960" spans="1:5" ht="12.75">
      <c r="A960" s="401" t="s">
        <v>673</v>
      </c>
      <c r="B960" s="402"/>
      <c r="C960" s="322">
        <v>300000</v>
      </c>
      <c r="D960" s="322">
        <v>0</v>
      </c>
      <c r="E960" s="361">
        <v>0</v>
      </c>
    </row>
    <row r="961" spans="1:5" ht="12.75">
      <c r="A961" s="33" t="s">
        <v>410</v>
      </c>
      <c r="B961" s="33" t="s">
        <v>411</v>
      </c>
      <c r="C961" s="327">
        <v>300000</v>
      </c>
      <c r="D961" s="327">
        <v>0</v>
      </c>
      <c r="E961" s="76">
        <v>0</v>
      </c>
    </row>
    <row r="962" spans="1:5" ht="12.75">
      <c r="A962" s="328" t="s">
        <v>414</v>
      </c>
      <c r="B962" s="328" t="s">
        <v>63</v>
      </c>
      <c r="C962" s="329" t="s">
        <v>115</v>
      </c>
      <c r="D962" s="329">
        <v>0</v>
      </c>
      <c r="E962" s="366" t="s">
        <v>115</v>
      </c>
    </row>
    <row r="963" spans="1:5" ht="12.75">
      <c r="A963" s="325" t="s">
        <v>909</v>
      </c>
      <c r="B963" s="325" t="s">
        <v>1249</v>
      </c>
      <c r="C963" s="326">
        <v>153650</v>
      </c>
      <c r="D963" s="326">
        <v>76385.1</v>
      </c>
      <c r="E963" s="365">
        <v>49.71</v>
      </c>
    </row>
    <row r="964" spans="1:5" ht="12.75">
      <c r="A964" s="401" t="s">
        <v>670</v>
      </c>
      <c r="B964" s="402"/>
      <c r="C964" s="322">
        <v>153650</v>
      </c>
      <c r="D964" s="322">
        <v>76385.1</v>
      </c>
      <c r="E964" s="361">
        <v>49.71</v>
      </c>
    </row>
    <row r="965" spans="1:5" ht="12.75">
      <c r="A965" s="401" t="s">
        <v>779</v>
      </c>
      <c r="B965" s="402"/>
      <c r="C965" s="322">
        <v>153650</v>
      </c>
      <c r="D965" s="322">
        <v>76385.1</v>
      </c>
      <c r="E965" s="361">
        <v>49.71</v>
      </c>
    </row>
    <row r="966" spans="1:5" ht="12.75">
      <c r="A966" s="33" t="s">
        <v>243</v>
      </c>
      <c r="B966" s="33" t="s">
        <v>244</v>
      </c>
      <c r="C966" s="327">
        <v>121812</v>
      </c>
      <c r="D966" s="327">
        <v>60157.54</v>
      </c>
      <c r="E966" s="76">
        <v>49.39</v>
      </c>
    </row>
    <row r="967" spans="1:5" ht="12.75">
      <c r="A967" s="328" t="s">
        <v>245</v>
      </c>
      <c r="B967" s="328" t="s">
        <v>246</v>
      </c>
      <c r="C967" s="329" t="s">
        <v>115</v>
      </c>
      <c r="D967" s="329">
        <v>60157.54</v>
      </c>
      <c r="E967" s="366" t="s">
        <v>115</v>
      </c>
    </row>
    <row r="968" spans="1:5" ht="12.75">
      <c r="A968" s="33" t="s">
        <v>249</v>
      </c>
      <c r="B968" s="33" t="s">
        <v>250</v>
      </c>
      <c r="C968" s="327">
        <v>5000</v>
      </c>
      <c r="D968" s="327">
        <v>2499.96</v>
      </c>
      <c r="E968" s="76">
        <v>50</v>
      </c>
    </row>
    <row r="969" spans="1:5" ht="12.75">
      <c r="A969" s="328" t="s">
        <v>251</v>
      </c>
      <c r="B969" s="328" t="s">
        <v>250</v>
      </c>
      <c r="C969" s="329" t="s">
        <v>115</v>
      </c>
      <c r="D969" s="329">
        <v>2499.96</v>
      </c>
      <c r="E969" s="366" t="s">
        <v>115</v>
      </c>
    </row>
    <row r="970" spans="1:5" ht="12.75">
      <c r="A970" s="33" t="s">
        <v>252</v>
      </c>
      <c r="B970" s="33" t="s">
        <v>253</v>
      </c>
      <c r="C970" s="327">
        <v>20100</v>
      </c>
      <c r="D970" s="327">
        <v>9926</v>
      </c>
      <c r="E970" s="76">
        <v>49.38</v>
      </c>
    </row>
    <row r="971" spans="1:5" ht="12.75">
      <c r="A971" s="328" t="s">
        <v>256</v>
      </c>
      <c r="B971" s="328" t="s">
        <v>257</v>
      </c>
      <c r="C971" s="329" t="s">
        <v>115</v>
      </c>
      <c r="D971" s="329">
        <v>9926</v>
      </c>
      <c r="E971" s="366" t="s">
        <v>115</v>
      </c>
    </row>
    <row r="972" spans="1:5" ht="12.75">
      <c r="A972" s="33" t="s">
        <v>260</v>
      </c>
      <c r="B972" s="33" t="s">
        <v>261</v>
      </c>
      <c r="C972" s="327">
        <v>6738</v>
      </c>
      <c r="D972" s="327">
        <v>3801.6</v>
      </c>
      <c r="E972" s="76">
        <v>56.42</v>
      </c>
    </row>
    <row r="973" spans="1:5" ht="12.75">
      <c r="A973" s="328" t="s">
        <v>264</v>
      </c>
      <c r="B973" s="328" t="s">
        <v>265</v>
      </c>
      <c r="C973" s="329" t="s">
        <v>115</v>
      </c>
      <c r="D973" s="329">
        <v>3801.6</v>
      </c>
      <c r="E973" s="366" t="s">
        <v>115</v>
      </c>
    </row>
    <row r="974" spans="1:5" ht="12.75">
      <c r="A974" s="323" t="s">
        <v>818</v>
      </c>
      <c r="B974" s="323" t="s">
        <v>819</v>
      </c>
      <c r="C974" s="324">
        <v>2380940</v>
      </c>
      <c r="D974" s="324">
        <v>834358.8</v>
      </c>
      <c r="E974" s="364">
        <v>35.04</v>
      </c>
    </row>
    <row r="975" spans="1:5" ht="12.75">
      <c r="A975" s="325" t="s">
        <v>676</v>
      </c>
      <c r="B975" s="325" t="s">
        <v>820</v>
      </c>
      <c r="C975" s="326">
        <v>1563190</v>
      </c>
      <c r="D975" s="326">
        <v>461453.34</v>
      </c>
      <c r="E975" s="365">
        <v>29.52</v>
      </c>
    </row>
    <row r="976" spans="1:5" ht="12.75">
      <c r="A976" s="401" t="s">
        <v>665</v>
      </c>
      <c r="B976" s="402"/>
      <c r="C976" s="322">
        <v>543160</v>
      </c>
      <c r="D976" s="322">
        <v>171053.34</v>
      </c>
      <c r="E976" s="361">
        <v>31.49</v>
      </c>
    </row>
    <row r="977" spans="1:5" ht="12.75">
      <c r="A977" s="401" t="s">
        <v>666</v>
      </c>
      <c r="B977" s="402"/>
      <c r="C977" s="322">
        <v>543160</v>
      </c>
      <c r="D977" s="322">
        <v>171053.34</v>
      </c>
      <c r="E977" s="361">
        <v>31.49</v>
      </c>
    </row>
    <row r="978" spans="1:5" ht="12.75">
      <c r="A978" s="33" t="s">
        <v>284</v>
      </c>
      <c r="B978" s="33" t="s">
        <v>285</v>
      </c>
      <c r="C978" s="327">
        <v>37000</v>
      </c>
      <c r="D978" s="327">
        <v>18113.84</v>
      </c>
      <c r="E978" s="76">
        <v>48.96</v>
      </c>
    </row>
    <row r="979" spans="1:5" ht="12.75">
      <c r="A979" s="328" t="s">
        <v>294</v>
      </c>
      <c r="B979" s="328" t="s">
        <v>295</v>
      </c>
      <c r="C979" s="329" t="s">
        <v>115</v>
      </c>
      <c r="D979" s="329">
        <v>18113.84</v>
      </c>
      <c r="E979" s="366" t="s">
        <v>115</v>
      </c>
    </row>
    <row r="980" spans="1:5" ht="12.75">
      <c r="A980" s="33" t="s">
        <v>351</v>
      </c>
      <c r="B980" s="33" t="s">
        <v>60</v>
      </c>
      <c r="C980" s="327">
        <v>506160</v>
      </c>
      <c r="D980" s="327">
        <v>152939.5</v>
      </c>
      <c r="E980" s="76">
        <v>30.22</v>
      </c>
    </row>
    <row r="981" spans="1:5" ht="12.75">
      <c r="A981" s="328" t="s">
        <v>352</v>
      </c>
      <c r="B981" s="328" t="s">
        <v>61</v>
      </c>
      <c r="C981" s="329" t="s">
        <v>115</v>
      </c>
      <c r="D981" s="329">
        <v>152939.5</v>
      </c>
      <c r="E981" s="366" t="s">
        <v>115</v>
      </c>
    </row>
    <row r="982" spans="1:5" ht="12.75">
      <c r="A982" s="401" t="s">
        <v>670</v>
      </c>
      <c r="B982" s="402"/>
      <c r="C982" s="322">
        <v>520030</v>
      </c>
      <c r="D982" s="322">
        <v>290400</v>
      </c>
      <c r="E982" s="361">
        <v>55.84</v>
      </c>
    </row>
    <row r="983" spans="1:5" ht="12.75">
      <c r="A983" s="401" t="s">
        <v>766</v>
      </c>
      <c r="B983" s="402"/>
      <c r="C983" s="322">
        <v>520030</v>
      </c>
      <c r="D983" s="322">
        <v>290400</v>
      </c>
      <c r="E983" s="361">
        <v>55.84</v>
      </c>
    </row>
    <row r="984" spans="1:5" ht="12.75">
      <c r="A984" s="33" t="s">
        <v>351</v>
      </c>
      <c r="B984" s="33" t="s">
        <v>60</v>
      </c>
      <c r="C984" s="327">
        <v>520030</v>
      </c>
      <c r="D984" s="327">
        <v>290400</v>
      </c>
      <c r="E984" s="76">
        <v>55.84</v>
      </c>
    </row>
    <row r="985" spans="1:5" ht="12.75">
      <c r="A985" s="328" t="s">
        <v>352</v>
      </c>
      <c r="B985" s="328" t="s">
        <v>61</v>
      </c>
      <c r="C985" s="329" t="s">
        <v>115</v>
      </c>
      <c r="D985" s="329">
        <v>290400</v>
      </c>
      <c r="E985" s="366" t="s">
        <v>115</v>
      </c>
    </row>
    <row r="986" spans="1:5" ht="12.75">
      <c r="A986" s="401" t="s">
        <v>672</v>
      </c>
      <c r="B986" s="402"/>
      <c r="C986" s="322">
        <v>500000</v>
      </c>
      <c r="D986" s="322">
        <v>0</v>
      </c>
      <c r="E986" s="361">
        <v>0</v>
      </c>
    </row>
    <row r="987" spans="1:5" ht="12.75">
      <c r="A987" s="401" t="s">
        <v>673</v>
      </c>
      <c r="B987" s="402"/>
      <c r="C987" s="322">
        <v>500000</v>
      </c>
      <c r="D987" s="322">
        <v>0</v>
      </c>
      <c r="E987" s="361">
        <v>0</v>
      </c>
    </row>
    <row r="988" spans="1:5" ht="12.75">
      <c r="A988" s="33" t="s">
        <v>351</v>
      </c>
      <c r="B988" s="33" t="s">
        <v>60</v>
      </c>
      <c r="C988" s="327">
        <v>500000</v>
      </c>
      <c r="D988" s="327">
        <v>0</v>
      </c>
      <c r="E988" s="76">
        <v>0</v>
      </c>
    </row>
    <row r="989" spans="1:5" ht="12.75">
      <c r="A989" s="328" t="s">
        <v>352</v>
      </c>
      <c r="B989" s="328" t="s">
        <v>61</v>
      </c>
      <c r="C989" s="329" t="s">
        <v>115</v>
      </c>
      <c r="D989" s="329">
        <v>0</v>
      </c>
      <c r="E989" s="366" t="s">
        <v>115</v>
      </c>
    </row>
    <row r="990" spans="1:5" ht="12.75">
      <c r="A990" s="325" t="s">
        <v>725</v>
      </c>
      <c r="B990" s="325" t="s">
        <v>1149</v>
      </c>
      <c r="C990" s="326">
        <v>20000</v>
      </c>
      <c r="D990" s="326">
        <v>0</v>
      </c>
      <c r="E990" s="365">
        <v>0</v>
      </c>
    </row>
    <row r="991" spans="1:5" ht="12.75">
      <c r="A991" s="401" t="s">
        <v>665</v>
      </c>
      <c r="B991" s="402"/>
      <c r="C991" s="322">
        <v>20000</v>
      </c>
      <c r="D991" s="322">
        <v>0</v>
      </c>
      <c r="E991" s="361">
        <v>0</v>
      </c>
    </row>
    <row r="992" spans="1:5" ht="12.75">
      <c r="A992" s="401" t="s">
        <v>666</v>
      </c>
      <c r="B992" s="402"/>
      <c r="C992" s="322">
        <v>20000</v>
      </c>
      <c r="D992" s="322">
        <v>0</v>
      </c>
      <c r="E992" s="361">
        <v>0</v>
      </c>
    </row>
    <row r="993" spans="1:5" ht="12.75">
      <c r="A993" s="33" t="s">
        <v>284</v>
      </c>
      <c r="B993" s="33" t="s">
        <v>285</v>
      </c>
      <c r="C993" s="327">
        <v>5000</v>
      </c>
      <c r="D993" s="327">
        <v>0</v>
      </c>
      <c r="E993" s="76">
        <v>0</v>
      </c>
    </row>
    <row r="994" spans="1:5" ht="12.75">
      <c r="A994" s="328" t="s">
        <v>302</v>
      </c>
      <c r="B994" s="328" t="s">
        <v>303</v>
      </c>
      <c r="C994" s="329" t="s">
        <v>115</v>
      </c>
      <c r="D994" s="329">
        <v>0</v>
      </c>
      <c r="E994" s="366" t="s">
        <v>115</v>
      </c>
    </row>
    <row r="995" spans="1:5" ht="12.75">
      <c r="A995" s="33" t="s">
        <v>345</v>
      </c>
      <c r="B995" s="33" t="s">
        <v>346</v>
      </c>
      <c r="C995" s="327">
        <v>15000</v>
      </c>
      <c r="D995" s="327">
        <v>0</v>
      </c>
      <c r="E995" s="76">
        <v>0</v>
      </c>
    </row>
    <row r="996" spans="1:5" ht="12.75">
      <c r="A996" s="328" t="s">
        <v>347</v>
      </c>
      <c r="B996" s="328" t="s">
        <v>348</v>
      </c>
      <c r="C996" s="329" t="s">
        <v>115</v>
      </c>
      <c r="D996" s="329">
        <v>0</v>
      </c>
      <c r="E996" s="366" t="s">
        <v>115</v>
      </c>
    </row>
    <row r="997" spans="1:5" ht="12.75">
      <c r="A997" s="325" t="s">
        <v>726</v>
      </c>
      <c r="B997" s="325" t="s">
        <v>1346</v>
      </c>
      <c r="C997" s="326">
        <v>156000</v>
      </c>
      <c r="D997" s="326">
        <v>61098.47</v>
      </c>
      <c r="E997" s="365">
        <v>39.17</v>
      </c>
    </row>
    <row r="998" spans="1:5" ht="12.75">
      <c r="A998" s="401" t="s">
        <v>665</v>
      </c>
      <c r="B998" s="402"/>
      <c r="C998" s="322">
        <v>156000</v>
      </c>
      <c r="D998" s="322">
        <v>61098.47</v>
      </c>
      <c r="E998" s="361">
        <v>39.17</v>
      </c>
    </row>
    <row r="999" spans="1:5" ht="12.75">
      <c r="A999" s="401" t="s">
        <v>666</v>
      </c>
      <c r="B999" s="402"/>
      <c r="C999" s="322">
        <v>156000</v>
      </c>
      <c r="D999" s="322">
        <v>61098.47</v>
      </c>
      <c r="E999" s="361">
        <v>39.17</v>
      </c>
    </row>
    <row r="1000" spans="1:5" ht="12.75">
      <c r="A1000" s="33" t="s">
        <v>284</v>
      </c>
      <c r="B1000" s="33" t="s">
        <v>285</v>
      </c>
      <c r="C1000" s="327">
        <v>56000</v>
      </c>
      <c r="D1000" s="327">
        <v>28083.33</v>
      </c>
      <c r="E1000" s="76">
        <v>50.15</v>
      </c>
    </row>
    <row r="1001" spans="1:5" ht="12.75">
      <c r="A1001" s="328" t="s">
        <v>296</v>
      </c>
      <c r="B1001" s="328" t="s">
        <v>297</v>
      </c>
      <c r="C1001" s="329" t="s">
        <v>115</v>
      </c>
      <c r="D1001" s="329">
        <v>28083.33</v>
      </c>
      <c r="E1001" s="366" t="s">
        <v>115</v>
      </c>
    </row>
    <row r="1002" spans="1:5" ht="12.75">
      <c r="A1002" s="33" t="s">
        <v>351</v>
      </c>
      <c r="B1002" s="33" t="s">
        <v>60</v>
      </c>
      <c r="C1002" s="327">
        <v>100000</v>
      </c>
      <c r="D1002" s="327">
        <v>33015.14</v>
      </c>
      <c r="E1002" s="76">
        <v>33.02</v>
      </c>
    </row>
    <row r="1003" spans="1:5" ht="12.75">
      <c r="A1003" s="328" t="s">
        <v>352</v>
      </c>
      <c r="B1003" s="328" t="s">
        <v>61</v>
      </c>
      <c r="C1003" s="329" t="s">
        <v>115</v>
      </c>
      <c r="D1003" s="329">
        <v>33015.14</v>
      </c>
      <c r="E1003" s="366" t="s">
        <v>115</v>
      </c>
    </row>
    <row r="1004" spans="1:5" ht="12.75">
      <c r="A1004" s="325" t="s">
        <v>738</v>
      </c>
      <c r="B1004" s="325" t="s">
        <v>1250</v>
      </c>
      <c r="C1004" s="326">
        <v>433050</v>
      </c>
      <c r="D1004" s="326">
        <v>217006.17</v>
      </c>
      <c r="E1004" s="365">
        <v>50.11</v>
      </c>
    </row>
    <row r="1005" spans="1:5" ht="12.75">
      <c r="A1005" s="401" t="s">
        <v>767</v>
      </c>
      <c r="B1005" s="402"/>
      <c r="C1005" s="322">
        <v>433050</v>
      </c>
      <c r="D1005" s="322">
        <v>217006.17</v>
      </c>
      <c r="E1005" s="361">
        <v>50.11</v>
      </c>
    </row>
    <row r="1006" spans="1:5" ht="12.75">
      <c r="A1006" s="401" t="s">
        <v>773</v>
      </c>
      <c r="B1006" s="402"/>
      <c r="C1006" s="322">
        <v>433050</v>
      </c>
      <c r="D1006" s="322">
        <v>217006.17</v>
      </c>
      <c r="E1006" s="361">
        <v>50.11</v>
      </c>
    </row>
    <row r="1007" spans="1:5" ht="12.75">
      <c r="A1007" s="33" t="s">
        <v>345</v>
      </c>
      <c r="B1007" s="33" t="s">
        <v>346</v>
      </c>
      <c r="C1007" s="327">
        <v>433050</v>
      </c>
      <c r="D1007" s="327">
        <v>217006.17</v>
      </c>
      <c r="E1007" s="76">
        <v>50.11</v>
      </c>
    </row>
    <row r="1008" spans="1:5" ht="12.75">
      <c r="A1008" s="328" t="s">
        <v>349</v>
      </c>
      <c r="B1008" s="328" t="s">
        <v>1251</v>
      </c>
      <c r="C1008" s="329" t="s">
        <v>115</v>
      </c>
      <c r="D1008" s="329">
        <v>217006.17</v>
      </c>
      <c r="E1008" s="366" t="s">
        <v>115</v>
      </c>
    </row>
    <row r="1009" spans="1:5" ht="12.75">
      <c r="A1009" s="325" t="s">
        <v>700</v>
      </c>
      <c r="B1009" s="325" t="s">
        <v>821</v>
      </c>
      <c r="C1009" s="326">
        <v>124000</v>
      </c>
      <c r="D1009" s="326">
        <v>61200</v>
      </c>
      <c r="E1009" s="365">
        <v>49.35</v>
      </c>
    </row>
    <row r="1010" spans="1:5" ht="12.75">
      <c r="A1010" s="401" t="s">
        <v>665</v>
      </c>
      <c r="B1010" s="402"/>
      <c r="C1010" s="322">
        <v>124000</v>
      </c>
      <c r="D1010" s="322">
        <v>61200</v>
      </c>
      <c r="E1010" s="361">
        <v>49.35</v>
      </c>
    </row>
    <row r="1011" spans="1:5" ht="12.75">
      <c r="A1011" s="401" t="s">
        <v>666</v>
      </c>
      <c r="B1011" s="402"/>
      <c r="C1011" s="322">
        <v>124000</v>
      </c>
      <c r="D1011" s="322">
        <v>61200</v>
      </c>
      <c r="E1011" s="361">
        <v>49.35</v>
      </c>
    </row>
    <row r="1012" spans="1:5" ht="12.75">
      <c r="A1012" s="33" t="s">
        <v>356</v>
      </c>
      <c r="B1012" s="33" t="s">
        <v>357</v>
      </c>
      <c r="C1012" s="327">
        <v>124000</v>
      </c>
      <c r="D1012" s="327">
        <v>61200</v>
      </c>
      <c r="E1012" s="76">
        <v>49.35</v>
      </c>
    </row>
    <row r="1013" spans="1:5" ht="12.75">
      <c r="A1013" s="328" t="s">
        <v>360</v>
      </c>
      <c r="B1013" s="328" t="s">
        <v>361</v>
      </c>
      <c r="C1013" s="329" t="s">
        <v>115</v>
      </c>
      <c r="D1013" s="329">
        <v>61200</v>
      </c>
      <c r="E1013" s="366" t="s">
        <v>115</v>
      </c>
    </row>
    <row r="1014" spans="1:5" ht="12.75">
      <c r="A1014" s="325" t="s">
        <v>812</v>
      </c>
      <c r="B1014" s="325" t="s">
        <v>1347</v>
      </c>
      <c r="C1014" s="326">
        <v>32700</v>
      </c>
      <c r="D1014" s="326">
        <v>33600.82</v>
      </c>
      <c r="E1014" s="365">
        <v>102.75</v>
      </c>
    </row>
    <row r="1015" spans="1:5" ht="12.75">
      <c r="A1015" s="401" t="s">
        <v>665</v>
      </c>
      <c r="B1015" s="402"/>
      <c r="C1015" s="322">
        <v>32700</v>
      </c>
      <c r="D1015" s="322">
        <v>33600.82</v>
      </c>
      <c r="E1015" s="361">
        <v>102.75</v>
      </c>
    </row>
    <row r="1016" spans="1:5" ht="12.75">
      <c r="A1016" s="401" t="s">
        <v>666</v>
      </c>
      <c r="B1016" s="402"/>
      <c r="C1016" s="322">
        <v>32700</v>
      </c>
      <c r="D1016" s="322">
        <v>33600.82</v>
      </c>
      <c r="E1016" s="361">
        <v>102.75</v>
      </c>
    </row>
    <row r="1017" spans="1:5" ht="12.75">
      <c r="A1017" s="33" t="s">
        <v>284</v>
      </c>
      <c r="B1017" s="33" t="s">
        <v>285</v>
      </c>
      <c r="C1017" s="327">
        <v>13000</v>
      </c>
      <c r="D1017" s="327">
        <v>1250</v>
      </c>
      <c r="E1017" s="76">
        <v>9.62</v>
      </c>
    </row>
    <row r="1018" spans="1:5" ht="12.75">
      <c r="A1018" s="328" t="s">
        <v>302</v>
      </c>
      <c r="B1018" s="328" t="s">
        <v>303</v>
      </c>
      <c r="C1018" s="329" t="s">
        <v>115</v>
      </c>
      <c r="D1018" s="329">
        <v>1250</v>
      </c>
      <c r="E1018" s="366" t="s">
        <v>115</v>
      </c>
    </row>
    <row r="1019" spans="1:5" ht="12.75">
      <c r="A1019" s="33" t="s">
        <v>307</v>
      </c>
      <c r="B1019" s="33" t="s">
        <v>308</v>
      </c>
      <c r="C1019" s="327">
        <v>19700</v>
      </c>
      <c r="D1019" s="327">
        <v>32350.82</v>
      </c>
      <c r="E1019" s="76">
        <v>164.22</v>
      </c>
    </row>
    <row r="1020" spans="1:5" ht="12.75">
      <c r="A1020" s="328" t="s">
        <v>319</v>
      </c>
      <c r="B1020" s="328" t="s">
        <v>308</v>
      </c>
      <c r="C1020" s="329" t="s">
        <v>115</v>
      </c>
      <c r="D1020" s="329">
        <v>32350.82</v>
      </c>
      <c r="E1020" s="366" t="s">
        <v>115</v>
      </c>
    </row>
    <row r="1021" spans="1:5" ht="12.75">
      <c r="A1021" s="325" t="s">
        <v>1150</v>
      </c>
      <c r="B1021" s="325" t="s">
        <v>1151</v>
      </c>
      <c r="C1021" s="326">
        <v>26000</v>
      </c>
      <c r="D1021" s="326">
        <v>0</v>
      </c>
      <c r="E1021" s="365">
        <v>0</v>
      </c>
    </row>
    <row r="1022" spans="1:5" ht="12.75">
      <c r="A1022" s="401" t="s">
        <v>665</v>
      </c>
      <c r="B1022" s="402"/>
      <c r="C1022" s="322">
        <v>26000</v>
      </c>
      <c r="D1022" s="322">
        <v>0</v>
      </c>
      <c r="E1022" s="361">
        <v>0</v>
      </c>
    </row>
    <row r="1023" spans="1:5" ht="12.75">
      <c r="A1023" s="401" t="s">
        <v>666</v>
      </c>
      <c r="B1023" s="402"/>
      <c r="C1023" s="322">
        <v>26000</v>
      </c>
      <c r="D1023" s="322">
        <v>0</v>
      </c>
      <c r="E1023" s="361">
        <v>0</v>
      </c>
    </row>
    <row r="1024" spans="1:5" ht="12.75">
      <c r="A1024" s="33" t="s">
        <v>351</v>
      </c>
      <c r="B1024" s="33" t="s">
        <v>60</v>
      </c>
      <c r="C1024" s="327">
        <v>26000</v>
      </c>
      <c r="D1024" s="327">
        <v>0</v>
      </c>
      <c r="E1024" s="76">
        <v>0</v>
      </c>
    </row>
    <row r="1025" spans="1:5" ht="12.75">
      <c r="A1025" s="328" t="s">
        <v>352</v>
      </c>
      <c r="B1025" s="328" t="s">
        <v>61</v>
      </c>
      <c r="C1025" s="329" t="s">
        <v>115</v>
      </c>
      <c r="D1025" s="329">
        <v>0</v>
      </c>
      <c r="E1025" s="366" t="s">
        <v>115</v>
      </c>
    </row>
    <row r="1026" spans="1:5" ht="12.75">
      <c r="A1026" s="325" t="s">
        <v>908</v>
      </c>
      <c r="B1026" s="325" t="s">
        <v>1252</v>
      </c>
      <c r="C1026" s="326">
        <v>26000</v>
      </c>
      <c r="D1026" s="326">
        <v>0</v>
      </c>
      <c r="E1026" s="365">
        <v>0</v>
      </c>
    </row>
    <row r="1027" spans="1:5" ht="12.75">
      <c r="A1027" s="401" t="s">
        <v>665</v>
      </c>
      <c r="B1027" s="402"/>
      <c r="C1027" s="322">
        <v>26000</v>
      </c>
      <c r="D1027" s="322">
        <v>0</v>
      </c>
      <c r="E1027" s="361">
        <v>0</v>
      </c>
    </row>
    <row r="1028" spans="1:5" ht="12.75">
      <c r="A1028" s="401" t="s">
        <v>666</v>
      </c>
      <c r="B1028" s="402"/>
      <c r="C1028" s="322">
        <v>26000</v>
      </c>
      <c r="D1028" s="322">
        <v>0</v>
      </c>
      <c r="E1028" s="361">
        <v>0</v>
      </c>
    </row>
    <row r="1029" spans="1:5" ht="12.75">
      <c r="A1029" s="33" t="s">
        <v>351</v>
      </c>
      <c r="B1029" s="33" t="s">
        <v>60</v>
      </c>
      <c r="C1029" s="327">
        <v>26000</v>
      </c>
      <c r="D1029" s="327">
        <v>0</v>
      </c>
      <c r="E1029" s="76">
        <v>0</v>
      </c>
    </row>
    <row r="1030" spans="1:5" ht="12.75">
      <c r="A1030" s="328" t="s">
        <v>352</v>
      </c>
      <c r="B1030" s="328" t="s">
        <v>61</v>
      </c>
      <c r="C1030" s="329" t="s">
        <v>115</v>
      </c>
      <c r="D1030" s="329">
        <v>0</v>
      </c>
      <c r="E1030" s="366" t="s">
        <v>115</v>
      </c>
    </row>
    <row r="1031" spans="1:5" ht="12.75">
      <c r="A1031" s="323" t="s">
        <v>822</v>
      </c>
      <c r="B1031" s="323" t="s">
        <v>823</v>
      </c>
      <c r="C1031" s="324">
        <v>14697800</v>
      </c>
      <c r="D1031" s="324">
        <v>6777470.73</v>
      </c>
      <c r="E1031" s="364">
        <v>46.11</v>
      </c>
    </row>
    <row r="1032" spans="1:5" ht="12.75">
      <c r="A1032" s="325" t="s">
        <v>676</v>
      </c>
      <c r="B1032" s="325" t="s">
        <v>824</v>
      </c>
      <c r="C1032" s="326">
        <v>4491500</v>
      </c>
      <c r="D1032" s="326">
        <v>2247611.67</v>
      </c>
      <c r="E1032" s="365">
        <v>50.04</v>
      </c>
    </row>
    <row r="1033" spans="1:5" ht="12.75">
      <c r="A1033" s="401" t="s">
        <v>767</v>
      </c>
      <c r="B1033" s="402"/>
      <c r="C1033" s="322">
        <v>4491500</v>
      </c>
      <c r="D1033" s="322">
        <v>2247611.67</v>
      </c>
      <c r="E1033" s="361">
        <v>50.04</v>
      </c>
    </row>
    <row r="1034" spans="1:5" ht="12.75">
      <c r="A1034" s="401" t="s">
        <v>773</v>
      </c>
      <c r="B1034" s="402"/>
      <c r="C1034" s="322">
        <v>4491500</v>
      </c>
      <c r="D1034" s="322">
        <v>2247611.67</v>
      </c>
      <c r="E1034" s="361">
        <v>50.04</v>
      </c>
    </row>
    <row r="1035" spans="1:5" ht="12.75">
      <c r="A1035" s="33" t="s">
        <v>284</v>
      </c>
      <c r="B1035" s="33" t="s">
        <v>285</v>
      </c>
      <c r="C1035" s="327">
        <v>631500</v>
      </c>
      <c r="D1035" s="327">
        <v>319504.73</v>
      </c>
      <c r="E1035" s="76">
        <v>50.59</v>
      </c>
    </row>
    <row r="1036" spans="1:5" ht="12.75">
      <c r="A1036" s="328" t="s">
        <v>294</v>
      </c>
      <c r="B1036" s="328" t="s">
        <v>295</v>
      </c>
      <c r="C1036" s="329" t="s">
        <v>115</v>
      </c>
      <c r="D1036" s="329">
        <v>319504.73</v>
      </c>
      <c r="E1036" s="366" t="s">
        <v>115</v>
      </c>
    </row>
    <row r="1037" spans="1:5" ht="12.75">
      <c r="A1037" s="33" t="s">
        <v>376</v>
      </c>
      <c r="B1037" s="33" t="s">
        <v>377</v>
      </c>
      <c r="C1037" s="327">
        <v>3860000</v>
      </c>
      <c r="D1037" s="327">
        <v>1928106.94</v>
      </c>
      <c r="E1037" s="76">
        <v>49.95</v>
      </c>
    </row>
    <row r="1038" spans="1:5" ht="12.75">
      <c r="A1038" s="328" t="s">
        <v>378</v>
      </c>
      <c r="B1038" s="328" t="s">
        <v>1253</v>
      </c>
      <c r="C1038" s="329" t="s">
        <v>115</v>
      </c>
      <c r="D1038" s="329">
        <v>1928106.94</v>
      </c>
      <c r="E1038" s="366" t="s">
        <v>115</v>
      </c>
    </row>
    <row r="1039" spans="1:5" ht="12.75">
      <c r="A1039" s="325" t="s">
        <v>682</v>
      </c>
      <c r="B1039" s="325" t="s">
        <v>825</v>
      </c>
      <c r="C1039" s="326">
        <v>8676300</v>
      </c>
      <c r="D1039" s="326">
        <v>3725947.64</v>
      </c>
      <c r="E1039" s="365">
        <v>42.94</v>
      </c>
    </row>
    <row r="1040" spans="1:5" ht="12.75">
      <c r="A1040" s="401" t="s">
        <v>665</v>
      </c>
      <c r="B1040" s="402"/>
      <c r="C1040" s="322">
        <v>6200800</v>
      </c>
      <c r="D1040" s="322">
        <v>3150892.82</v>
      </c>
      <c r="E1040" s="361">
        <v>50.81</v>
      </c>
    </row>
    <row r="1041" spans="1:5" ht="12.75">
      <c r="A1041" s="401" t="s">
        <v>666</v>
      </c>
      <c r="B1041" s="402"/>
      <c r="C1041" s="322">
        <v>6200800</v>
      </c>
      <c r="D1041" s="322">
        <v>3150892.82</v>
      </c>
      <c r="E1041" s="361">
        <v>50.81</v>
      </c>
    </row>
    <row r="1042" spans="1:5" ht="12.75">
      <c r="A1042" s="33" t="s">
        <v>364</v>
      </c>
      <c r="B1042" s="33" t="s">
        <v>205</v>
      </c>
      <c r="C1042" s="327">
        <v>6200800</v>
      </c>
      <c r="D1042" s="327">
        <v>3150892.82</v>
      </c>
      <c r="E1042" s="76">
        <v>50.81</v>
      </c>
    </row>
    <row r="1043" spans="1:5" ht="12.75">
      <c r="A1043" s="328" t="s">
        <v>365</v>
      </c>
      <c r="B1043" s="328" t="s">
        <v>366</v>
      </c>
      <c r="C1043" s="329" t="s">
        <v>115</v>
      </c>
      <c r="D1043" s="329">
        <v>3150892.82</v>
      </c>
      <c r="E1043" s="366" t="s">
        <v>115</v>
      </c>
    </row>
    <row r="1044" spans="1:5" ht="12.75">
      <c r="A1044" s="401" t="s">
        <v>667</v>
      </c>
      <c r="B1044" s="402"/>
      <c r="C1044" s="322">
        <v>1962000</v>
      </c>
      <c r="D1044" s="322">
        <v>575054.82</v>
      </c>
      <c r="E1044" s="361">
        <v>29.31</v>
      </c>
    </row>
    <row r="1045" spans="1:5" ht="12.75">
      <c r="A1045" s="401" t="s">
        <v>669</v>
      </c>
      <c r="B1045" s="402"/>
      <c r="C1045" s="322">
        <v>1962000</v>
      </c>
      <c r="D1045" s="322">
        <v>575054.82</v>
      </c>
      <c r="E1045" s="361">
        <v>29.31</v>
      </c>
    </row>
    <row r="1046" spans="1:5" ht="12.75">
      <c r="A1046" s="33" t="s">
        <v>364</v>
      </c>
      <c r="B1046" s="33" t="s">
        <v>205</v>
      </c>
      <c r="C1046" s="327">
        <v>1962000</v>
      </c>
      <c r="D1046" s="327">
        <v>575054.82</v>
      </c>
      <c r="E1046" s="76">
        <v>29.31</v>
      </c>
    </row>
    <row r="1047" spans="1:5" ht="12.75">
      <c r="A1047" s="328" t="s">
        <v>365</v>
      </c>
      <c r="B1047" s="328" t="s">
        <v>366</v>
      </c>
      <c r="C1047" s="329" t="s">
        <v>115</v>
      </c>
      <c r="D1047" s="329">
        <v>575054.82</v>
      </c>
      <c r="E1047" s="366" t="s">
        <v>115</v>
      </c>
    </row>
    <row r="1048" spans="1:5" ht="12.75">
      <c r="A1048" s="401" t="s">
        <v>672</v>
      </c>
      <c r="B1048" s="402"/>
      <c r="C1048" s="322">
        <v>300000</v>
      </c>
      <c r="D1048" s="322">
        <v>0</v>
      </c>
      <c r="E1048" s="361">
        <v>0</v>
      </c>
    </row>
    <row r="1049" spans="1:5" ht="12.75">
      <c r="A1049" s="401" t="s">
        <v>673</v>
      </c>
      <c r="B1049" s="402"/>
      <c r="C1049" s="322">
        <v>300000</v>
      </c>
      <c r="D1049" s="322">
        <v>0</v>
      </c>
      <c r="E1049" s="361">
        <v>0</v>
      </c>
    </row>
    <row r="1050" spans="1:5" ht="12.75">
      <c r="A1050" s="33" t="s">
        <v>364</v>
      </c>
      <c r="B1050" s="33" t="s">
        <v>205</v>
      </c>
      <c r="C1050" s="327">
        <v>300000</v>
      </c>
      <c r="D1050" s="327">
        <v>0</v>
      </c>
      <c r="E1050" s="76">
        <v>0</v>
      </c>
    </row>
    <row r="1051" spans="1:5" ht="12.75">
      <c r="A1051" s="328" t="s">
        <v>365</v>
      </c>
      <c r="B1051" s="328" t="s">
        <v>366</v>
      </c>
      <c r="C1051" s="329" t="s">
        <v>115</v>
      </c>
      <c r="D1051" s="329">
        <v>0</v>
      </c>
      <c r="E1051" s="366" t="s">
        <v>115</v>
      </c>
    </row>
    <row r="1052" spans="1:5" ht="12.75">
      <c r="A1052" s="401" t="s">
        <v>767</v>
      </c>
      <c r="B1052" s="402"/>
      <c r="C1052" s="322">
        <v>213500</v>
      </c>
      <c r="D1052" s="322">
        <v>0</v>
      </c>
      <c r="E1052" s="361">
        <v>0</v>
      </c>
    </row>
    <row r="1053" spans="1:5" ht="12.75">
      <c r="A1053" s="401" t="s">
        <v>773</v>
      </c>
      <c r="B1053" s="402"/>
      <c r="C1053" s="322">
        <v>213500</v>
      </c>
      <c r="D1053" s="322">
        <v>0</v>
      </c>
      <c r="E1053" s="361">
        <v>0</v>
      </c>
    </row>
    <row r="1054" spans="1:5" ht="12.75">
      <c r="A1054" s="33" t="s">
        <v>369</v>
      </c>
      <c r="B1054" s="33" t="s">
        <v>206</v>
      </c>
      <c r="C1054" s="327">
        <v>213500</v>
      </c>
      <c r="D1054" s="327">
        <v>0</v>
      </c>
      <c r="E1054" s="76">
        <v>0</v>
      </c>
    </row>
    <row r="1055" spans="1:5" ht="12.75">
      <c r="A1055" s="328" t="s">
        <v>1348</v>
      </c>
      <c r="B1055" s="328" t="s">
        <v>1349</v>
      </c>
      <c r="C1055" s="329" t="s">
        <v>115</v>
      </c>
      <c r="D1055" s="329">
        <v>0</v>
      </c>
      <c r="E1055" s="366" t="s">
        <v>115</v>
      </c>
    </row>
    <row r="1056" spans="1:5" ht="12.75">
      <c r="A1056" s="325" t="s">
        <v>726</v>
      </c>
      <c r="B1056" s="325" t="s">
        <v>1350</v>
      </c>
      <c r="C1056" s="326">
        <v>80000</v>
      </c>
      <c r="D1056" s="326">
        <v>0</v>
      </c>
      <c r="E1056" s="365">
        <v>0</v>
      </c>
    </row>
    <row r="1057" spans="1:5" ht="12.75">
      <c r="A1057" s="401" t="s">
        <v>665</v>
      </c>
      <c r="B1057" s="402"/>
      <c r="C1057" s="322">
        <v>80000</v>
      </c>
      <c r="D1057" s="322">
        <v>0</v>
      </c>
      <c r="E1057" s="361">
        <v>0</v>
      </c>
    </row>
    <row r="1058" spans="1:5" ht="12.75">
      <c r="A1058" s="401" t="s">
        <v>666</v>
      </c>
      <c r="B1058" s="402"/>
      <c r="C1058" s="322">
        <v>80000</v>
      </c>
      <c r="D1058" s="322">
        <v>0</v>
      </c>
      <c r="E1058" s="361">
        <v>0</v>
      </c>
    </row>
    <row r="1059" spans="1:5" ht="12.75">
      <c r="A1059" s="33" t="s">
        <v>364</v>
      </c>
      <c r="B1059" s="33" t="s">
        <v>205</v>
      </c>
      <c r="C1059" s="327">
        <v>80000</v>
      </c>
      <c r="D1059" s="327">
        <v>0</v>
      </c>
      <c r="E1059" s="76">
        <v>0</v>
      </c>
    </row>
    <row r="1060" spans="1:5" ht="12.75">
      <c r="A1060" s="328" t="s">
        <v>365</v>
      </c>
      <c r="B1060" s="328" t="s">
        <v>366</v>
      </c>
      <c r="C1060" s="329" t="s">
        <v>115</v>
      </c>
      <c r="D1060" s="329">
        <v>0</v>
      </c>
      <c r="E1060" s="366" t="s">
        <v>115</v>
      </c>
    </row>
    <row r="1061" spans="1:5" ht="12.75">
      <c r="A1061" s="325" t="s">
        <v>691</v>
      </c>
      <c r="B1061" s="325" t="s">
        <v>999</v>
      </c>
      <c r="C1061" s="326">
        <v>1000000</v>
      </c>
      <c r="D1061" s="326">
        <v>773911.42</v>
      </c>
      <c r="E1061" s="365">
        <v>77.39</v>
      </c>
    </row>
    <row r="1062" spans="1:5" ht="12.75">
      <c r="A1062" s="401" t="s">
        <v>665</v>
      </c>
      <c r="B1062" s="402"/>
      <c r="C1062" s="322">
        <v>250000</v>
      </c>
      <c r="D1062" s="322">
        <v>468713.57</v>
      </c>
      <c r="E1062" s="361">
        <v>187.49</v>
      </c>
    </row>
    <row r="1063" spans="1:5" ht="12.75">
      <c r="A1063" s="401" t="s">
        <v>666</v>
      </c>
      <c r="B1063" s="402"/>
      <c r="C1063" s="322">
        <v>250000</v>
      </c>
      <c r="D1063" s="322">
        <v>468713.57</v>
      </c>
      <c r="E1063" s="361">
        <v>187.49</v>
      </c>
    </row>
    <row r="1064" spans="1:5" ht="12.75">
      <c r="A1064" s="33" t="s">
        <v>284</v>
      </c>
      <c r="B1064" s="33" t="s">
        <v>285</v>
      </c>
      <c r="C1064" s="327">
        <v>250000</v>
      </c>
      <c r="D1064" s="327">
        <v>468713.57</v>
      </c>
      <c r="E1064" s="76">
        <v>187.49</v>
      </c>
    </row>
    <row r="1065" spans="1:5" ht="12.75">
      <c r="A1065" s="328" t="s">
        <v>288</v>
      </c>
      <c r="B1065" s="328" t="s">
        <v>289</v>
      </c>
      <c r="C1065" s="329" t="s">
        <v>115</v>
      </c>
      <c r="D1065" s="329">
        <v>468713.57</v>
      </c>
      <c r="E1065" s="366" t="s">
        <v>115</v>
      </c>
    </row>
    <row r="1066" spans="1:5" ht="12.75">
      <c r="A1066" s="401" t="s">
        <v>667</v>
      </c>
      <c r="B1066" s="402"/>
      <c r="C1066" s="322">
        <v>750000</v>
      </c>
      <c r="D1066" s="322">
        <v>305197.85</v>
      </c>
      <c r="E1066" s="361">
        <v>40.69</v>
      </c>
    </row>
    <row r="1067" spans="1:5" ht="12.75">
      <c r="A1067" s="401" t="s">
        <v>764</v>
      </c>
      <c r="B1067" s="402"/>
      <c r="C1067" s="322">
        <v>750000</v>
      </c>
      <c r="D1067" s="322">
        <v>305197.85</v>
      </c>
      <c r="E1067" s="361">
        <v>40.69</v>
      </c>
    </row>
    <row r="1068" spans="1:5" ht="12.75">
      <c r="A1068" s="33" t="s">
        <v>284</v>
      </c>
      <c r="B1068" s="33" t="s">
        <v>285</v>
      </c>
      <c r="C1068" s="327">
        <v>750000</v>
      </c>
      <c r="D1068" s="327">
        <v>305197.85</v>
      </c>
      <c r="E1068" s="76">
        <v>40.69</v>
      </c>
    </row>
    <row r="1069" spans="1:5" ht="12.75">
      <c r="A1069" s="328" t="s">
        <v>288</v>
      </c>
      <c r="B1069" s="328" t="s">
        <v>289</v>
      </c>
      <c r="C1069" s="329" t="s">
        <v>115</v>
      </c>
      <c r="D1069" s="329">
        <v>305197.85</v>
      </c>
      <c r="E1069" s="366" t="s">
        <v>115</v>
      </c>
    </row>
    <row r="1070" spans="1:5" ht="12.75">
      <c r="A1070" s="325" t="s">
        <v>755</v>
      </c>
      <c r="B1070" s="325" t="s">
        <v>1254</v>
      </c>
      <c r="C1070" s="326">
        <v>300000</v>
      </c>
      <c r="D1070" s="326">
        <v>0</v>
      </c>
      <c r="E1070" s="365">
        <v>0</v>
      </c>
    </row>
    <row r="1071" spans="1:5" ht="12.75">
      <c r="A1071" s="401" t="s">
        <v>767</v>
      </c>
      <c r="B1071" s="402"/>
      <c r="C1071" s="322">
        <v>300000</v>
      </c>
      <c r="D1071" s="322">
        <v>0</v>
      </c>
      <c r="E1071" s="361">
        <v>0</v>
      </c>
    </row>
    <row r="1072" spans="1:5" ht="12.75">
      <c r="A1072" s="401" t="s">
        <v>773</v>
      </c>
      <c r="B1072" s="402"/>
      <c r="C1072" s="322">
        <v>300000</v>
      </c>
      <c r="D1072" s="322">
        <v>0</v>
      </c>
      <c r="E1072" s="361">
        <v>0</v>
      </c>
    </row>
    <row r="1073" spans="1:5" ht="12.75">
      <c r="A1073" s="33" t="s">
        <v>399</v>
      </c>
      <c r="B1073" s="33" t="s">
        <v>400</v>
      </c>
      <c r="C1073" s="327">
        <v>300000</v>
      </c>
      <c r="D1073" s="327">
        <v>0</v>
      </c>
      <c r="E1073" s="76">
        <v>0</v>
      </c>
    </row>
    <row r="1074" spans="1:5" ht="12.75">
      <c r="A1074" s="328" t="s">
        <v>406</v>
      </c>
      <c r="B1074" s="328" t="s">
        <v>235</v>
      </c>
      <c r="C1074" s="329" t="s">
        <v>115</v>
      </c>
      <c r="D1074" s="329">
        <v>0</v>
      </c>
      <c r="E1074" s="366" t="s">
        <v>115</v>
      </c>
    </row>
    <row r="1075" spans="1:5" ht="12.75">
      <c r="A1075" s="325" t="s">
        <v>709</v>
      </c>
      <c r="B1075" s="325" t="s">
        <v>1351</v>
      </c>
      <c r="C1075" s="326">
        <v>150000</v>
      </c>
      <c r="D1075" s="326">
        <v>30000</v>
      </c>
      <c r="E1075" s="365">
        <v>20</v>
      </c>
    </row>
    <row r="1076" spans="1:5" ht="12.75">
      <c r="A1076" s="401" t="s">
        <v>665</v>
      </c>
      <c r="B1076" s="402"/>
      <c r="C1076" s="322">
        <v>150000</v>
      </c>
      <c r="D1076" s="322">
        <v>30000</v>
      </c>
      <c r="E1076" s="361">
        <v>20</v>
      </c>
    </row>
    <row r="1077" spans="1:5" ht="12.75">
      <c r="A1077" s="401" t="s">
        <v>666</v>
      </c>
      <c r="B1077" s="402"/>
      <c r="C1077" s="322">
        <v>150000</v>
      </c>
      <c r="D1077" s="322">
        <v>30000</v>
      </c>
      <c r="E1077" s="361">
        <v>20</v>
      </c>
    </row>
    <row r="1078" spans="1:5" ht="12.75">
      <c r="A1078" s="33" t="s">
        <v>307</v>
      </c>
      <c r="B1078" s="33" t="s">
        <v>308</v>
      </c>
      <c r="C1078" s="327">
        <v>150000</v>
      </c>
      <c r="D1078" s="327">
        <v>30000</v>
      </c>
      <c r="E1078" s="76">
        <v>20</v>
      </c>
    </row>
    <row r="1079" spans="1:5" ht="12.75">
      <c r="A1079" s="328" t="s">
        <v>315</v>
      </c>
      <c r="B1079" s="328" t="s">
        <v>57</v>
      </c>
      <c r="C1079" s="329" t="s">
        <v>115</v>
      </c>
      <c r="D1079" s="329">
        <v>30000</v>
      </c>
      <c r="E1079" s="366" t="s">
        <v>115</v>
      </c>
    </row>
    <row r="1080" spans="1:5" ht="12.75">
      <c r="A1080" s="323" t="s">
        <v>827</v>
      </c>
      <c r="B1080" s="323" t="s">
        <v>828</v>
      </c>
      <c r="C1080" s="324">
        <v>10793952</v>
      </c>
      <c r="D1080" s="324">
        <v>3714976.36</v>
      </c>
      <c r="E1080" s="364">
        <v>34.42</v>
      </c>
    </row>
    <row r="1081" spans="1:5" ht="12.75">
      <c r="A1081" s="325" t="s">
        <v>676</v>
      </c>
      <c r="B1081" s="325" t="s">
        <v>829</v>
      </c>
      <c r="C1081" s="326">
        <v>4297745</v>
      </c>
      <c r="D1081" s="326">
        <v>1840939.69</v>
      </c>
      <c r="E1081" s="365">
        <v>42.84</v>
      </c>
    </row>
    <row r="1082" spans="1:5" ht="12.75">
      <c r="A1082" s="401" t="s">
        <v>665</v>
      </c>
      <c r="B1082" s="402"/>
      <c r="C1082" s="322">
        <v>4297745</v>
      </c>
      <c r="D1082" s="322">
        <v>1840939.69</v>
      </c>
      <c r="E1082" s="361">
        <v>42.84</v>
      </c>
    </row>
    <row r="1083" spans="1:5" ht="12.75">
      <c r="A1083" s="401" t="s">
        <v>666</v>
      </c>
      <c r="B1083" s="402"/>
      <c r="C1083" s="322">
        <v>4297745</v>
      </c>
      <c r="D1083" s="322">
        <v>1840939.69</v>
      </c>
      <c r="E1083" s="361">
        <v>42.84</v>
      </c>
    </row>
    <row r="1084" spans="1:5" ht="12.75">
      <c r="A1084" s="33" t="s">
        <v>356</v>
      </c>
      <c r="B1084" s="33" t="s">
        <v>357</v>
      </c>
      <c r="C1084" s="327">
        <v>4297745</v>
      </c>
      <c r="D1084" s="327">
        <v>1840939.69</v>
      </c>
      <c r="E1084" s="76">
        <v>42.84</v>
      </c>
    </row>
    <row r="1085" spans="1:5" ht="12.75">
      <c r="A1085" s="328" t="s">
        <v>360</v>
      </c>
      <c r="B1085" s="328" t="s">
        <v>361</v>
      </c>
      <c r="C1085" s="329" t="s">
        <v>115</v>
      </c>
      <c r="D1085" s="329">
        <v>1840939.69</v>
      </c>
      <c r="E1085" s="366" t="s">
        <v>115</v>
      </c>
    </row>
    <row r="1086" spans="1:5" ht="12.75">
      <c r="A1086" s="325" t="s">
        <v>684</v>
      </c>
      <c r="B1086" s="325" t="s">
        <v>830</v>
      </c>
      <c r="C1086" s="326">
        <v>510000</v>
      </c>
      <c r="D1086" s="326">
        <v>231033.41</v>
      </c>
      <c r="E1086" s="365">
        <v>45.3</v>
      </c>
    </row>
    <row r="1087" spans="1:5" ht="12.75">
      <c r="A1087" s="401" t="s">
        <v>665</v>
      </c>
      <c r="B1087" s="402"/>
      <c r="C1087" s="322">
        <v>510000</v>
      </c>
      <c r="D1087" s="322">
        <v>231033.41</v>
      </c>
      <c r="E1087" s="361">
        <v>45.3</v>
      </c>
    </row>
    <row r="1088" spans="1:5" ht="12.75">
      <c r="A1088" s="401" t="s">
        <v>666</v>
      </c>
      <c r="B1088" s="402"/>
      <c r="C1088" s="322">
        <v>510000</v>
      </c>
      <c r="D1088" s="322">
        <v>231033.41</v>
      </c>
      <c r="E1088" s="361">
        <v>45.3</v>
      </c>
    </row>
    <row r="1089" spans="1:5" ht="12.75">
      <c r="A1089" s="33" t="s">
        <v>356</v>
      </c>
      <c r="B1089" s="33" t="s">
        <v>357</v>
      </c>
      <c r="C1089" s="327">
        <v>510000</v>
      </c>
      <c r="D1089" s="327">
        <v>231033.41</v>
      </c>
      <c r="E1089" s="76">
        <v>45.3</v>
      </c>
    </row>
    <row r="1090" spans="1:5" ht="12.75">
      <c r="A1090" s="328" t="s">
        <v>358</v>
      </c>
      <c r="B1090" s="328" t="s">
        <v>359</v>
      </c>
      <c r="C1090" s="329" t="s">
        <v>115</v>
      </c>
      <c r="D1090" s="329">
        <v>231033.41</v>
      </c>
      <c r="E1090" s="366" t="s">
        <v>115</v>
      </c>
    </row>
    <row r="1091" spans="1:5" ht="12.75">
      <c r="A1091" s="325" t="s">
        <v>688</v>
      </c>
      <c r="B1091" s="325" t="s">
        <v>831</v>
      </c>
      <c r="C1091" s="326">
        <v>220000</v>
      </c>
      <c r="D1091" s="326">
        <v>132000.01</v>
      </c>
      <c r="E1091" s="365">
        <v>60</v>
      </c>
    </row>
    <row r="1092" spans="1:5" ht="12.75">
      <c r="A1092" s="401" t="s">
        <v>665</v>
      </c>
      <c r="B1092" s="402"/>
      <c r="C1092" s="322">
        <v>220000</v>
      </c>
      <c r="D1092" s="322">
        <v>132000.01</v>
      </c>
      <c r="E1092" s="361">
        <v>60</v>
      </c>
    </row>
    <row r="1093" spans="1:5" ht="12.75">
      <c r="A1093" s="401" t="s">
        <v>666</v>
      </c>
      <c r="B1093" s="402"/>
      <c r="C1093" s="322">
        <v>220000</v>
      </c>
      <c r="D1093" s="322">
        <v>132000.01</v>
      </c>
      <c r="E1093" s="361">
        <v>60</v>
      </c>
    </row>
    <row r="1094" spans="1:5" ht="12.75">
      <c r="A1094" s="33" t="s">
        <v>356</v>
      </c>
      <c r="B1094" s="33" t="s">
        <v>357</v>
      </c>
      <c r="C1094" s="327">
        <v>220000</v>
      </c>
      <c r="D1094" s="327">
        <v>132000.01</v>
      </c>
      <c r="E1094" s="76">
        <v>60</v>
      </c>
    </row>
    <row r="1095" spans="1:5" ht="12.75">
      <c r="A1095" s="328" t="s">
        <v>358</v>
      </c>
      <c r="B1095" s="328" t="s">
        <v>359</v>
      </c>
      <c r="C1095" s="329" t="s">
        <v>115</v>
      </c>
      <c r="D1095" s="329">
        <v>132000.01</v>
      </c>
      <c r="E1095" s="366" t="s">
        <v>115</v>
      </c>
    </row>
    <row r="1096" spans="1:5" ht="12.75">
      <c r="A1096" s="325" t="s">
        <v>719</v>
      </c>
      <c r="B1096" s="325" t="s">
        <v>832</v>
      </c>
      <c r="C1096" s="326">
        <v>2400</v>
      </c>
      <c r="D1096" s="326">
        <v>1200</v>
      </c>
      <c r="E1096" s="365">
        <v>50</v>
      </c>
    </row>
    <row r="1097" spans="1:5" ht="12.75">
      <c r="A1097" s="401" t="s">
        <v>665</v>
      </c>
      <c r="B1097" s="402"/>
      <c r="C1097" s="322">
        <v>2400</v>
      </c>
      <c r="D1097" s="322">
        <v>1200</v>
      </c>
      <c r="E1097" s="361">
        <v>50</v>
      </c>
    </row>
    <row r="1098" spans="1:5" ht="12.75">
      <c r="A1098" s="401" t="s">
        <v>666</v>
      </c>
      <c r="B1098" s="402"/>
      <c r="C1098" s="322">
        <v>2400</v>
      </c>
      <c r="D1098" s="322">
        <v>1200</v>
      </c>
      <c r="E1098" s="361">
        <v>50</v>
      </c>
    </row>
    <row r="1099" spans="1:5" ht="12.75">
      <c r="A1099" s="33" t="s">
        <v>356</v>
      </c>
      <c r="B1099" s="33" t="s">
        <v>357</v>
      </c>
      <c r="C1099" s="327">
        <v>2400</v>
      </c>
      <c r="D1099" s="327">
        <v>1200</v>
      </c>
      <c r="E1099" s="76">
        <v>50</v>
      </c>
    </row>
    <row r="1100" spans="1:5" ht="12.75">
      <c r="A1100" s="328" t="s">
        <v>358</v>
      </c>
      <c r="B1100" s="328" t="s">
        <v>359</v>
      </c>
      <c r="C1100" s="329" t="s">
        <v>115</v>
      </c>
      <c r="D1100" s="329">
        <v>1200</v>
      </c>
      <c r="E1100" s="366" t="s">
        <v>115</v>
      </c>
    </row>
    <row r="1101" spans="1:5" ht="12.75">
      <c r="A1101" s="325" t="s">
        <v>725</v>
      </c>
      <c r="B1101" s="325" t="s">
        <v>833</v>
      </c>
      <c r="C1101" s="326">
        <v>190000</v>
      </c>
      <c r="D1101" s="326">
        <v>61600</v>
      </c>
      <c r="E1101" s="365">
        <v>32.42</v>
      </c>
    </row>
    <row r="1102" spans="1:5" ht="12.75">
      <c r="A1102" s="401" t="s">
        <v>665</v>
      </c>
      <c r="B1102" s="402"/>
      <c r="C1102" s="322">
        <v>190000</v>
      </c>
      <c r="D1102" s="322">
        <v>61600</v>
      </c>
      <c r="E1102" s="361">
        <v>32.42</v>
      </c>
    </row>
    <row r="1103" spans="1:5" ht="12.75">
      <c r="A1103" s="401" t="s">
        <v>666</v>
      </c>
      <c r="B1103" s="402"/>
      <c r="C1103" s="322">
        <v>190000</v>
      </c>
      <c r="D1103" s="322">
        <v>61600</v>
      </c>
      <c r="E1103" s="361">
        <v>32.42</v>
      </c>
    </row>
    <row r="1104" spans="1:5" ht="12.75">
      <c r="A1104" s="33" t="s">
        <v>356</v>
      </c>
      <c r="B1104" s="33" t="s">
        <v>357</v>
      </c>
      <c r="C1104" s="327">
        <v>190000</v>
      </c>
      <c r="D1104" s="327">
        <v>61600</v>
      </c>
      <c r="E1104" s="76">
        <v>32.42</v>
      </c>
    </row>
    <row r="1105" spans="1:5" ht="12.75">
      <c r="A1105" s="328" t="s">
        <v>358</v>
      </c>
      <c r="B1105" s="328" t="s">
        <v>359</v>
      </c>
      <c r="C1105" s="329" t="s">
        <v>115</v>
      </c>
      <c r="D1105" s="329">
        <v>61600</v>
      </c>
      <c r="E1105" s="366" t="s">
        <v>115</v>
      </c>
    </row>
    <row r="1106" spans="1:5" ht="12.75">
      <c r="A1106" s="325" t="s">
        <v>691</v>
      </c>
      <c r="B1106" s="325" t="s">
        <v>834</v>
      </c>
      <c r="C1106" s="326">
        <v>67000</v>
      </c>
      <c r="D1106" s="326">
        <v>19218.48</v>
      </c>
      <c r="E1106" s="365">
        <v>28.68</v>
      </c>
    </row>
    <row r="1107" spans="1:5" ht="12.75">
      <c r="A1107" s="401" t="s">
        <v>665</v>
      </c>
      <c r="B1107" s="402"/>
      <c r="C1107" s="322">
        <v>67000</v>
      </c>
      <c r="D1107" s="322">
        <v>19218.48</v>
      </c>
      <c r="E1107" s="361">
        <v>28.68</v>
      </c>
    </row>
    <row r="1108" spans="1:5" ht="12.75">
      <c r="A1108" s="401" t="s">
        <v>666</v>
      </c>
      <c r="B1108" s="402"/>
      <c r="C1108" s="322">
        <v>67000</v>
      </c>
      <c r="D1108" s="322">
        <v>19218.48</v>
      </c>
      <c r="E1108" s="361">
        <v>28.68</v>
      </c>
    </row>
    <row r="1109" spans="1:5" ht="12.75">
      <c r="A1109" s="33" t="s">
        <v>356</v>
      </c>
      <c r="B1109" s="33" t="s">
        <v>357</v>
      </c>
      <c r="C1109" s="327">
        <v>67000</v>
      </c>
      <c r="D1109" s="327">
        <v>19218.48</v>
      </c>
      <c r="E1109" s="76">
        <v>28.68</v>
      </c>
    </row>
    <row r="1110" spans="1:5" ht="12.75">
      <c r="A1110" s="328" t="s">
        <v>360</v>
      </c>
      <c r="B1110" s="328" t="s">
        <v>361</v>
      </c>
      <c r="C1110" s="329" t="s">
        <v>115</v>
      </c>
      <c r="D1110" s="329">
        <v>19218.48</v>
      </c>
      <c r="E1110" s="366" t="s">
        <v>115</v>
      </c>
    </row>
    <row r="1111" spans="1:5" ht="12.75">
      <c r="A1111" s="325" t="s">
        <v>728</v>
      </c>
      <c r="B1111" s="325" t="s">
        <v>835</v>
      </c>
      <c r="C1111" s="326">
        <v>7000</v>
      </c>
      <c r="D1111" s="326">
        <v>3967.5</v>
      </c>
      <c r="E1111" s="365">
        <v>56.68</v>
      </c>
    </row>
    <row r="1112" spans="1:5" ht="12.75">
      <c r="A1112" s="401" t="s">
        <v>665</v>
      </c>
      <c r="B1112" s="402"/>
      <c r="C1112" s="322">
        <v>7000</v>
      </c>
      <c r="D1112" s="322">
        <v>3967.5</v>
      </c>
      <c r="E1112" s="361">
        <v>56.68</v>
      </c>
    </row>
    <row r="1113" spans="1:5" ht="12.75">
      <c r="A1113" s="401" t="s">
        <v>666</v>
      </c>
      <c r="B1113" s="402"/>
      <c r="C1113" s="322">
        <v>7000</v>
      </c>
      <c r="D1113" s="322">
        <v>3967.5</v>
      </c>
      <c r="E1113" s="361">
        <v>56.68</v>
      </c>
    </row>
    <row r="1114" spans="1:5" ht="12.75">
      <c r="A1114" s="33" t="s">
        <v>356</v>
      </c>
      <c r="B1114" s="33" t="s">
        <v>357</v>
      </c>
      <c r="C1114" s="327">
        <v>7000</v>
      </c>
      <c r="D1114" s="327">
        <v>3967.5</v>
      </c>
      <c r="E1114" s="76">
        <v>56.68</v>
      </c>
    </row>
    <row r="1115" spans="1:5" ht="12.75">
      <c r="A1115" s="328" t="s">
        <v>360</v>
      </c>
      <c r="B1115" s="328" t="s">
        <v>361</v>
      </c>
      <c r="C1115" s="329" t="s">
        <v>115</v>
      </c>
      <c r="D1115" s="329">
        <v>3967.5</v>
      </c>
      <c r="E1115" s="366" t="s">
        <v>115</v>
      </c>
    </row>
    <row r="1116" spans="1:5" ht="12.75">
      <c r="A1116" s="325" t="s">
        <v>732</v>
      </c>
      <c r="B1116" s="325" t="s">
        <v>836</v>
      </c>
      <c r="C1116" s="326">
        <v>82000</v>
      </c>
      <c r="D1116" s="326">
        <v>34999.5</v>
      </c>
      <c r="E1116" s="365">
        <v>42.68</v>
      </c>
    </row>
    <row r="1117" spans="1:5" ht="12.75">
      <c r="A1117" s="401" t="s">
        <v>665</v>
      </c>
      <c r="B1117" s="402"/>
      <c r="C1117" s="322">
        <v>82000</v>
      </c>
      <c r="D1117" s="322">
        <v>34999.5</v>
      </c>
      <c r="E1117" s="361">
        <v>42.68</v>
      </c>
    </row>
    <row r="1118" spans="1:5" ht="12.75">
      <c r="A1118" s="401" t="s">
        <v>666</v>
      </c>
      <c r="B1118" s="402"/>
      <c r="C1118" s="322">
        <v>82000</v>
      </c>
      <c r="D1118" s="322">
        <v>34999.5</v>
      </c>
      <c r="E1118" s="361">
        <v>42.68</v>
      </c>
    </row>
    <row r="1119" spans="1:5" ht="12.75">
      <c r="A1119" s="33" t="s">
        <v>356</v>
      </c>
      <c r="B1119" s="33" t="s">
        <v>357</v>
      </c>
      <c r="C1119" s="327">
        <v>82000</v>
      </c>
      <c r="D1119" s="327">
        <v>34999.5</v>
      </c>
      <c r="E1119" s="76">
        <v>42.68</v>
      </c>
    </row>
    <row r="1120" spans="1:5" ht="12.75">
      <c r="A1120" s="328" t="s">
        <v>360</v>
      </c>
      <c r="B1120" s="328" t="s">
        <v>361</v>
      </c>
      <c r="C1120" s="329" t="s">
        <v>115</v>
      </c>
      <c r="D1120" s="329">
        <v>34999.5</v>
      </c>
      <c r="E1120" s="366" t="s">
        <v>115</v>
      </c>
    </row>
    <row r="1121" spans="1:5" ht="12.75">
      <c r="A1121" s="325" t="s">
        <v>1152</v>
      </c>
      <c r="B1121" s="325" t="s">
        <v>1153</v>
      </c>
      <c r="C1121" s="326">
        <v>5000</v>
      </c>
      <c r="D1121" s="326">
        <v>0</v>
      </c>
      <c r="E1121" s="365">
        <v>0</v>
      </c>
    </row>
    <row r="1122" spans="1:5" ht="12.75">
      <c r="A1122" s="401" t="s">
        <v>665</v>
      </c>
      <c r="B1122" s="402"/>
      <c r="C1122" s="322">
        <v>5000</v>
      </c>
      <c r="D1122" s="322">
        <v>0</v>
      </c>
      <c r="E1122" s="361">
        <v>0</v>
      </c>
    </row>
    <row r="1123" spans="1:5" ht="12.75">
      <c r="A1123" s="401" t="s">
        <v>666</v>
      </c>
      <c r="B1123" s="402"/>
      <c r="C1123" s="322">
        <v>5000</v>
      </c>
      <c r="D1123" s="322">
        <v>0</v>
      </c>
      <c r="E1123" s="361">
        <v>0</v>
      </c>
    </row>
    <row r="1124" spans="1:5" ht="12.75">
      <c r="A1124" s="33" t="s">
        <v>356</v>
      </c>
      <c r="B1124" s="33" t="s">
        <v>357</v>
      </c>
      <c r="C1124" s="327">
        <v>5000</v>
      </c>
      <c r="D1124" s="327">
        <v>0</v>
      </c>
      <c r="E1124" s="76">
        <v>0</v>
      </c>
    </row>
    <row r="1125" spans="1:5" ht="12.75">
      <c r="A1125" s="328" t="s">
        <v>358</v>
      </c>
      <c r="B1125" s="328" t="s">
        <v>359</v>
      </c>
      <c r="C1125" s="329" t="s">
        <v>115</v>
      </c>
      <c r="D1125" s="329">
        <v>0</v>
      </c>
      <c r="E1125" s="366" t="s">
        <v>115</v>
      </c>
    </row>
    <row r="1126" spans="1:5" ht="12.75">
      <c r="A1126" s="325" t="s">
        <v>1352</v>
      </c>
      <c r="B1126" s="325" t="s">
        <v>1353</v>
      </c>
      <c r="C1126" s="326">
        <v>2000</v>
      </c>
      <c r="D1126" s="326">
        <v>0</v>
      </c>
      <c r="E1126" s="365">
        <v>0</v>
      </c>
    </row>
    <row r="1127" spans="1:5" ht="12.75">
      <c r="A1127" s="401" t="s">
        <v>665</v>
      </c>
      <c r="B1127" s="402"/>
      <c r="C1127" s="322">
        <v>2000</v>
      </c>
      <c r="D1127" s="322">
        <v>0</v>
      </c>
      <c r="E1127" s="361">
        <v>0</v>
      </c>
    </row>
    <row r="1128" spans="1:5" ht="12.75">
      <c r="A1128" s="401" t="s">
        <v>666</v>
      </c>
      <c r="B1128" s="402"/>
      <c r="C1128" s="322">
        <v>2000</v>
      </c>
      <c r="D1128" s="322">
        <v>0</v>
      </c>
      <c r="E1128" s="361">
        <v>0</v>
      </c>
    </row>
    <row r="1129" spans="1:5" ht="12.75">
      <c r="A1129" s="33" t="s">
        <v>356</v>
      </c>
      <c r="B1129" s="33" t="s">
        <v>357</v>
      </c>
      <c r="C1129" s="327">
        <v>2000</v>
      </c>
      <c r="D1129" s="327">
        <v>0</v>
      </c>
      <c r="E1129" s="76">
        <v>0</v>
      </c>
    </row>
    <row r="1130" spans="1:5" ht="12.75">
      <c r="A1130" s="328" t="s">
        <v>358</v>
      </c>
      <c r="B1130" s="328" t="s">
        <v>359</v>
      </c>
      <c r="C1130" s="329" t="s">
        <v>115</v>
      </c>
      <c r="D1130" s="329">
        <v>0</v>
      </c>
      <c r="E1130" s="366" t="s">
        <v>115</v>
      </c>
    </row>
    <row r="1131" spans="1:5" ht="12.75">
      <c r="A1131" s="325" t="s">
        <v>837</v>
      </c>
      <c r="B1131" s="325" t="s">
        <v>838</v>
      </c>
      <c r="C1131" s="326">
        <v>38000</v>
      </c>
      <c r="D1131" s="326">
        <v>33951</v>
      </c>
      <c r="E1131" s="365">
        <v>89.34</v>
      </c>
    </row>
    <row r="1132" spans="1:5" ht="12.75">
      <c r="A1132" s="401" t="s">
        <v>665</v>
      </c>
      <c r="B1132" s="402"/>
      <c r="C1132" s="322">
        <v>38000</v>
      </c>
      <c r="D1132" s="322">
        <v>33951</v>
      </c>
      <c r="E1132" s="361">
        <v>89.34</v>
      </c>
    </row>
    <row r="1133" spans="1:5" ht="12.75">
      <c r="A1133" s="401" t="s">
        <v>666</v>
      </c>
      <c r="B1133" s="402"/>
      <c r="C1133" s="322">
        <v>38000</v>
      </c>
      <c r="D1133" s="322">
        <v>33951</v>
      </c>
      <c r="E1133" s="361">
        <v>89.34</v>
      </c>
    </row>
    <row r="1134" spans="1:5" ht="12.75">
      <c r="A1134" s="33" t="s">
        <v>356</v>
      </c>
      <c r="B1134" s="33" t="s">
        <v>357</v>
      </c>
      <c r="C1134" s="327">
        <v>38000</v>
      </c>
      <c r="D1134" s="327">
        <v>33951</v>
      </c>
      <c r="E1134" s="76">
        <v>89.34</v>
      </c>
    </row>
    <row r="1135" spans="1:5" ht="12.75">
      <c r="A1135" s="328" t="s">
        <v>358</v>
      </c>
      <c r="B1135" s="328" t="s">
        <v>359</v>
      </c>
      <c r="C1135" s="329" t="s">
        <v>115</v>
      </c>
      <c r="D1135" s="329">
        <v>33951</v>
      </c>
      <c r="E1135" s="366" t="s">
        <v>115</v>
      </c>
    </row>
    <row r="1136" spans="1:5" ht="12.75">
      <c r="A1136" s="325" t="s">
        <v>839</v>
      </c>
      <c r="B1136" s="325" t="s">
        <v>840</v>
      </c>
      <c r="C1136" s="326">
        <v>216000</v>
      </c>
      <c r="D1136" s="326">
        <v>122636.17</v>
      </c>
      <c r="E1136" s="365">
        <v>56.78</v>
      </c>
    </row>
    <row r="1137" spans="1:5" ht="12.75">
      <c r="A1137" s="401" t="s">
        <v>665</v>
      </c>
      <c r="B1137" s="402"/>
      <c r="C1137" s="322">
        <v>216000</v>
      </c>
      <c r="D1137" s="322">
        <v>122636.17</v>
      </c>
      <c r="E1137" s="361">
        <v>56.78</v>
      </c>
    </row>
    <row r="1138" spans="1:5" ht="12.75">
      <c r="A1138" s="401" t="s">
        <v>666</v>
      </c>
      <c r="B1138" s="402"/>
      <c r="C1138" s="322">
        <v>216000</v>
      </c>
      <c r="D1138" s="322">
        <v>122636.17</v>
      </c>
      <c r="E1138" s="361">
        <v>56.78</v>
      </c>
    </row>
    <row r="1139" spans="1:5" ht="12.75">
      <c r="A1139" s="33" t="s">
        <v>356</v>
      </c>
      <c r="B1139" s="33" t="s">
        <v>357</v>
      </c>
      <c r="C1139" s="327">
        <v>216000</v>
      </c>
      <c r="D1139" s="327">
        <v>122636.17</v>
      </c>
      <c r="E1139" s="76">
        <v>56.78</v>
      </c>
    </row>
    <row r="1140" spans="1:5" ht="12.75">
      <c r="A1140" s="328" t="s">
        <v>360</v>
      </c>
      <c r="B1140" s="328" t="s">
        <v>361</v>
      </c>
      <c r="C1140" s="329" t="s">
        <v>115</v>
      </c>
      <c r="D1140" s="329">
        <v>122636.17</v>
      </c>
      <c r="E1140" s="366" t="s">
        <v>115</v>
      </c>
    </row>
    <row r="1141" spans="1:5" ht="12.75">
      <c r="A1141" s="325" t="s">
        <v>841</v>
      </c>
      <c r="B1141" s="325" t="s">
        <v>842</v>
      </c>
      <c r="C1141" s="326">
        <v>60000</v>
      </c>
      <c r="D1141" s="326">
        <v>20351</v>
      </c>
      <c r="E1141" s="365">
        <v>33.92</v>
      </c>
    </row>
    <row r="1142" spans="1:5" ht="12.75">
      <c r="A1142" s="401" t="s">
        <v>665</v>
      </c>
      <c r="B1142" s="402"/>
      <c r="C1142" s="322">
        <v>60000</v>
      </c>
      <c r="D1142" s="322">
        <v>20351</v>
      </c>
      <c r="E1142" s="361">
        <v>33.92</v>
      </c>
    </row>
    <row r="1143" spans="1:5" ht="12.75">
      <c r="A1143" s="401" t="s">
        <v>666</v>
      </c>
      <c r="B1143" s="402"/>
      <c r="C1143" s="322">
        <v>60000</v>
      </c>
      <c r="D1143" s="322">
        <v>20351</v>
      </c>
      <c r="E1143" s="361">
        <v>33.92</v>
      </c>
    </row>
    <row r="1144" spans="1:5" ht="12.75">
      <c r="A1144" s="33" t="s">
        <v>356</v>
      </c>
      <c r="B1144" s="33" t="s">
        <v>357</v>
      </c>
      <c r="C1144" s="327">
        <v>60000</v>
      </c>
      <c r="D1144" s="327">
        <v>20351</v>
      </c>
      <c r="E1144" s="76">
        <v>33.92</v>
      </c>
    </row>
    <row r="1145" spans="1:5" ht="12.75">
      <c r="A1145" s="328" t="s">
        <v>360</v>
      </c>
      <c r="B1145" s="328" t="s">
        <v>361</v>
      </c>
      <c r="C1145" s="329" t="s">
        <v>115</v>
      </c>
      <c r="D1145" s="329">
        <v>20351</v>
      </c>
      <c r="E1145" s="366" t="s">
        <v>115</v>
      </c>
    </row>
    <row r="1146" spans="1:5" ht="12.75">
      <c r="A1146" s="325" t="s">
        <v>843</v>
      </c>
      <c r="B1146" s="325" t="s">
        <v>844</v>
      </c>
      <c r="C1146" s="326">
        <v>53000</v>
      </c>
      <c r="D1146" s="326">
        <v>32948</v>
      </c>
      <c r="E1146" s="365">
        <v>62.17</v>
      </c>
    </row>
    <row r="1147" spans="1:5" ht="12.75">
      <c r="A1147" s="401" t="s">
        <v>665</v>
      </c>
      <c r="B1147" s="402"/>
      <c r="C1147" s="322">
        <v>53000</v>
      </c>
      <c r="D1147" s="322">
        <v>32948</v>
      </c>
      <c r="E1147" s="361">
        <v>62.17</v>
      </c>
    </row>
    <row r="1148" spans="1:5" ht="12.75">
      <c r="A1148" s="401" t="s">
        <v>666</v>
      </c>
      <c r="B1148" s="402"/>
      <c r="C1148" s="322">
        <v>53000</v>
      </c>
      <c r="D1148" s="322">
        <v>32948</v>
      </c>
      <c r="E1148" s="361">
        <v>62.17</v>
      </c>
    </row>
    <row r="1149" spans="1:5" ht="12.75">
      <c r="A1149" s="33" t="s">
        <v>356</v>
      </c>
      <c r="B1149" s="33" t="s">
        <v>357</v>
      </c>
      <c r="C1149" s="327">
        <v>53000</v>
      </c>
      <c r="D1149" s="327">
        <v>32948</v>
      </c>
      <c r="E1149" s="76">
        <v>62.17</v>
      </c>
    </row>
    <row r="1150" spans="1:5" ht="12.75">
      <c r="A1150" s="328" t="s">
        <v>360</v>
      </c>
      <c r="B1150" s="328" t="s">
        <v>361</v>
      </c>
      <c r="C1150" s="329" t="s">
        <v>115</v>
      </c>
      <c r="D1150" s="329">
        <v>32948</v>
      </c>
      <c r="E1150" s="366" t="s">
        <v>115</v>
      </c>
    </row>
    <row r="1151" spans="1:5" ht="12.75">
      <c r="A1151" s="325" t="s">
        <v>845</v>
      </c>
      <c r="B1151" s="325" t="s">
        <v>846</v>
      </c>
      <c r="C1151" s="326">
        <v>276000</v>
      </c>
      <c r="D1151" s="326">
        <v>120000</v>
      </c>
      <c r="E1151" s="365">
        <v>43.48</v>
      </c>
    </row>
    <row r="1152" spans="1:5" ht="12.75">
      <c r="A1152" s="401" t="s">
        <v>665</v>
      </c>
      <c r="B1152" s="402"/>
      <c r="C1152" s="322">
        <v>276000</v>
      </c>
      <c r="D1152" s="322">
        <v>120000</v>
      </c>
      <c r="E1152" s="361">
        <v>43.48</v>
      </c>
    </row>
    <row r="1153" spans="1:5" ht="12.75">
      <c r="A1153" s="401" t="s">
        <v>666</v>
      </c>
      <c r="B1153" s="402"/>
      <c r="C1153" s="322">
        <v>276000</v>
      </c>
      <c r="D1153" s="322">
        <v>120000</v>
      </c>
      <c r="E1153" s="361">
        <v>43.48</v>
      </c>
    </row>
    <row r="1154" spans="1:5" ht="12.75">
      <c r="A1154" s="33" t="s">
        <v>356</v>
      </c>
      <c r="B1154" s="33" t="s">
        <v>357</v>
      </c>
      <c r="C1154" s="327">
        <v>276000</v>
      </c>
      <c r="D1154" s="327">
        <v>120000</v>
      </c>
      <c r="E1154" s="76">
        <v>43.48</v>
      </c>
    </row>
    <row r="1155" spans="1:5" ht="12.75">
      <c r="A1155" s="328" t="s">
        <v>358</v>
      </c>
      <c r="B1155" s="328" t="s">
        <v>359</v>
      </c>
      <c r="C1155" s="329" t="s">
        <v>115</v>
      </c>
      <c r="D1155" s="329">
        <v>120000</v>
      </c>
      <c r="E1155" s="366" t="s">
        <v>115</v>
      </c>
    </row>
    <row r="1156" spans="1:5" ht="12.75">
      <c r="A1156" s="325" t="s">
        <v>847</v>
      </c>
      <c r="B1156" s="325" t="s">
        <v>848</v>
      </c>
      <c r="C1156" s="326">
        <v>16000</v>
      </c>
      <c r="D1156" s="326">
        <v>8360</v>
      </c>
      <c r="E1156" s="365">
        <v>52.25</v>
      </c>
    </row>
    <row r="1157" spans="1:5" ht="12.75">
      <c r="A1157" s="401" t="s">
        <v>665</v>
      </c>
      <c r="B1157" s="402"/>
      <c r="C1157" s="322">
        <v>16000</v>
      </c>
      <c r="D1157" s="322">
        <v>8360</v>
      </c>
      <c r="E1157" s="361">
        <v>52.25</v>
      </c>
    </row>
    <row r="1158" spans="1:5" ht="12.75">
      <c r="A1158" s="401" t="s">
        <v>666</v>
      </c>
      <c r="B1158" s="402"/>
      <c r="C1158" s="322">
        <v>16000</v>
      </c>
      <c r="D1158" s="322">
        <v>8360</v>
      </c>
      <c r="E1158" s="361">
        <v>52.25</v>
      </c>
    </row>
    <row r="1159" spans="1:5" ht="12.75">
      <c r="A1159" s="33" t="s">
        <v>356</v>
      </c>
      <c r="B1159" s="33" t="s">
        <v>357</v>
      </c>
      <c r="C1159" s="327">
        <v>16000</v>
      </c>
      <c r="D1159" s="327">
        <v>8360</v>
      </c>
      <c r="E1159" s="76">
        <v>52.25</v>
      </c>
    </row>
    <row r="1160" spans="1:5" ht="12.75">
      <c r="A1160" s="328" t="s">
        <v>358</v>
      </c>
      <c r="B1160" s="328" t="s">
        <v>359</v>
      </c>
      <c r="C1160" s="329" t="s">
        <v>115</v>
      </c>
      <c r="D1160" s="329">
        <v>8360</v>
      </c>
      <c r="E1160" s="366" t="s">
        <v>115</v>
      </c>
    </row>
    <row r="1161" spans="1:5" ht="12.75">
      <c r="A1161" s="325" t="s">
        <v>849</v>
      </c>
      <c r="B1161" s="325" t="s">
        <v>850</v>
      </c>
      <c r="C1161" s="326">
        <v>334500</v>
      </c>
      <c r="D1161" s="326">
        <v>208800</v>
      </c>
      <c r="E1161" s="365">
        <v>62.42</v>
      </c>
    </row>
    <row r="1162" spans="1:5" ht="12.75">
      <c r="A1162" s="401" t="s">
        <v>665</v>
      </c>
      <c r="B1162" s="402"/>
      <c r="C1162" s="322">
        <v>334500</v>
      </c>
      <c r="D1162" s="322">
        <v>208800</v>
      </c>
      <c r="E1162" s="361">
        <v>62.42</v>
      </c>
    </row>
    <row r="1163" spans="1:5" ht="12.75">
      <c r="A1163" s="401" t="s">
        <v>666</v>
      </c>
      <c r="B1163" s="402"/>
      <c r="C1163" s="322">
        <v>334500</v>
      </c>
      <c r="D1163" s="322">
        <v>208800</v>
      </c>
      <c r="E1163" s="361">
        <v>62.42</v>
      </c>
    </row>
    <row r="1164" spans="1:5" ht="12.75">
      <c r="A1164" s="33" t="s">
        <v>356</v>
      </c>
      <c r="B1164" s="33" t="s">
        <v>357</v>
      </c>
      <c r="C1164" s="327">
        <v>334500</v>
      </c>
      <c r="D1164" s="327">
        <v>208800</v>
      </c>
      <c r="E1164" s="76">
        <v>62.42</v>
      </c>
    </row>
    <row r="1165" spans="1:5" ht="12.75">
      <c r="A1165" s="328" t="s">
        <v>358</v>
      </c>
      <c r="B1165" s="328" t="s">
        <v>359</v>
      </c>
      <c r="C1165" s="329" t="s">
        <v>115</v>
      </c>
      <c r="D1165" s="329">
        <v>208800</v>
      </c>
      <c r="E1165" s="366" t="s">
        <v>115</v>
      </c>
    </row>
    <row r="1166" spans="1:5" ht="12.75">
      <c r="A1166" s="325" t="s">
        <v>851</v>
      </c>
      <c r="B1166" s="325" t="s">
        <v>852</v>
      </c>
      <c r="C1166" s="326">
        <v>615600</v>
      </c>
      <c r="D1166" s="326">
        <v>150004.4</v>
      </c>
      <c r="E1166" s="365">
        <v>24.37</v>
      </c>
    </row>
    <row r="1167" spans="1:5" ht="12.75">
      <c r="A1167" s="401" t="s">
        <v>665</v>
      </c>
      <c r="B1167" s="402"/>
      <c r="C1167" s="322">
        <v>615600</v>
      </c>
      <c r="D1167" s="322">
        <v>150004.4</v>
      </c>
      <c r="E1167" s="361">
        <v>24.37</v>
      </c>
    </row>
    <row r="1168" spans="1:5" ht="12.75">
      <c r="A1168" s="401" t="s">
        <v>666</v>
      </c>
      <c r="B1168" s="402"/>
      <c r="C1168" s="322">
        <v>615600</v>
      </c>
      <c r="D1168" s="322">
        <v>150004.4</v>
      </c>
      <c r="E1168" s="361">
        <v>24.37</v>
      </c>
    </row>
    <row r="1169" spans="1:5" ht="12.75">
      <c r="A1169" s="33" t="s">
        <v>364</v>
      </c>
      <c r="B1169" s="33" t="s">
        <v>205</v>
      </c>
      <c r="C1169" s="327">
        <v>615600</v>
      </c>
      <c r="D1169" s="327">
        <v>150004.4</v>
      </c>
      <c r="E1169" s="76">
        <v>24.37</v>
      </c>
    </row>
    <row r="1170" spans="1:5" ht="12.75">
      <c r="A1170" s="328" t="s">
        <v>365</v>
      </c>
      <c r="B1170" s="328" t="s">
        <v>366</v>
      </c>
      <c r="C1170" s="329" t="s">
        <v>115</v>
      </c>
      <c r="D1170" s="329">
        <v>150004.4</v>
      </c>
      <c r="E1170" s="366" t="s">
        <v>115</v>
      </c>
    </row>
    <row r="1171" spans="1:5" ht="12.75">
      <c r="A1171" s="325" t="s">
        <v>853</v>
      </c>
      <c r="B1171" s="325" t="s">
        <v>854</v>
      </c>
      <c r="C1171" s="326">
        <v>487200</v>
      </c>
      <c r="D1171" s="326">
        <v>243600</v>
      </c>
      <c r="E1171" s="365">
        <v>50</v>
      </c>
    </row>
    <row r="1172" spans="1:5" ht="12.75">
      <c r="A1172" s="401" t="s">
        <v>665</v>
      </c>
      <c r="B1172" s="402"/>
      <c r="C1172" s="322">
        <v>487200</v>
      </c>
      <c r="D1172" s="322">
        <v>243600</v>
      </c>
      <c r="E1172" s="361">
        <v>50</v>
      </c>
    </row>
    <row r="1173" spans="1:5" ht="12.75">
      <c r="A1173" s="401" t="s">
        <v>666</v>
      </c>
      <c r="B1173" s="402"/>
      <c r="C1173" s="322">
        <v>487200</v>
      </c>
      <c r="D1173" s="322">
        <v>243600</v>
      </c>
      <c r="E1173" s="361">
        <v>50</v>
      </c>
    </row>
    <row r="1174" spans="1:5" ht="12.75">
      <c r="A1174" s="33" t="s">
        <v>364</v>
      </c>
      <c r="B1174" s="33" t="s">
        <v>205</v>
      </c>
      <c r="C1174" s="327">
        <v>487200</v>
      </c>
      <c r="D1174" s="327">
        <v>243600</v>
      </c>
      <c r="E1174" s="76">
        <v>50</v>
      </c>
    </row>
    <row r="1175" spans="1:5" ht="12.75">
      <c r="A1175" s="328" t="s">
        <v>365</v>
      </c>
      <c r="B1175" s="328" t="s">
        <v>366</v>
      </c>
      <c r="C1175" s="329" t="s">
        <v>115</v>
      </c>
      <c r="D1175" s="329">
        <v>243600</v>
      </c>
      <c r="E1175" s="366" t="s">
        <v>115</v>
      </c>
    </row>
    <row r="1176" spans="1:5" ht="12.75">
      <c r="A1176" s="325" t="s">
        <v>794</v>
      </c>
      <c r="B1176" s="325" t="s">
        <v>855</v>
      </c>
      <c r="C1176" s="326">
        <v>481000</v>
      </c>
      <c r="D1176" s="326">
        <v>263840.46</v>
      </c>
      <c r="E1176" s="365">
        <v>54.85</v>
      </c>
    </row>
    <row r="1177" spans="1:5" ht="12.75">
      <c r="A1177" s="401" t="s">
        <v>665</v>
      </c>
      <c r="B1177" s="402"/>
      <c r="C1177" s="322">
        <v>481000</v>
      </c>
      <c r="D1177" s="322">
        <v>263840.46</v>
      </c>
      <c r="E1177" s="361">
        <v>54.85</v>
      </c>
    </row>
    <row r="1178" spans="1:5" ht="12.75">
      <c r="A1178" s="401" t="s">
        <v>666</v>
      </c>
      <c r="B1178" s="402"/>
      <c r="C1178" s="322">
        <v>481000</v>
      </c>
      <c r="D1178" s="322">
        <v>263840.46</v>
      </c>
      <c r="E1178" s="361">
        <v>54.85</v>
      </c>
    </row>
    <row r="1179" spans="1:5" ht="12.75">
      <c r="A1179" s="33" t="s">
        <v>351</v>
      </c>
      <c r="B1179" s="33" t="s">
        <v>60</v>
      </c>
      <c r="C1179" s="327">
        <v>481000</v>
      </c>
      <c r="D1179" s="327">
        <v>263840.46</v>
      </c>
      <c r="E1179" s="76">
        <v>54.85</v>
      </c>
    </row>
    <row r="1180" spans="1:5" ht="12.75">
      <c r="A1180" s="328" t="s">
        <v>352</v>
      </c>
      <c r="B1180" s="328" t="s">
        <v>61</v>
      </c>
      <c r="C1180" s="329" t="s">
        <v>115</v>
      </c>
      <c r="D1180" s="329">
        <v>263840.46</v>
      </c>
      <c r="E1180" s="366" t="s">
        <v>115</v>
      </c>
    </row>
    <row r="1181" spans="1:5" ht="12.75">
      <c r="A1181" s="325" t="s">
        <v>802</v>
      </c>
      <c r="B1181" s="325" t="s">
        <v>856</v>
      </c>
      <c r="C1181" s="326">
        <v>282000</v>
      </c>
      <c r="D1181" s="326">
        <v>116465.38</v>
      </c>
      <c r="E1181" s="365">
        <v>41.3</v>
      </c>
    </row>
    <row r="1182" spans="1:5" ht="12.75">
      <c r="A1182" s="401" t="s">
        <v>665</v>
      </c>
      <c r="B1182" s="402"/>
      <c r="C1182" s="322">
        <v>282000</v>
      </c>
      <c r="D1182" s="322">
        <v>116465.38</v>
      </c>
      <c r="E1182" s="361">
        <v>41.3</v>
      </c>
    </row>
    <row r="1183" spans="1:5" ht="12.75">
      <c r="A1183" s="401" t="s">
        <v>666</v>
      </c>
      <c r="B1183" s="402"/>
      <c r="C1183" s="322">
        <v>282000</v>
      </c>
      <c r="D1183" s="322">
        <v>116465.38</v>
      </c>
      <c r="E1183" s="361">
        <v>41.3</v>
      </c>
    </row>
    <row r="1184" spans="1:5" ht="12.75">
      <c r="A1184" s="33" t="s">
        <v>364</v>
      </c>
      <c r="B1184" s="33" t="s">
        <v>205</v>
      </c>
      <c r="C1184" s="327">
        <v>282000</v>
      </c>
      <c r="D1184" s="327">
        <v>116465.38</v>
      </c>
      <c r="E1184" s="76">
        <v>41.3</v>
      </c>
    </row>
    <row r="1185" spans="1:5" ht="12.75">
      <c r="A1185" s="328" t="s">
        <v>365</v>
      </c>
      <c r="B1185" s="328" t="s">
        <v>366</v>
      </c>
      <c r="C1185" s="329" t="s">
        <v>115</v>
      </c>
      <c r="D1185" s="329">
        <v>116465.38</v>
      </c>
      <c r="E1185" s="366" t="s">
        <v>115</v>
      </c>
    </row>
    <row r="1186" spans="1:5" ht="12.75">
      <c r="A1186" s="325" t="s">
        <v>804</v>
      </c>
      <c r="B1186" s="325" t="s">
        <v>857</v>
      </c>
      <c r="C1186" s="326">
        <v>35000</v>
      </c>
      <c r="D1186" s="326">
        <v>10020.95</v>
      </c>
      <c r="E1186" s="365">
        <v>28.63</v>
      </c>
    </row>
    <row r="1187" spans="1:5" ht="12.75">
      <c r="A1187" s="401" t="s">
        <v>665</v>
      </c>
      <c r="B1187" s="402"/>
      <c r="C1187" s="322">
        <v>35000</v>
      </c>
      <c r="D1187" s="322">
        <v>10020.95</v>
      </c>
      <c r="E1187" s="361">
        <v>28.63</v>
      </c>
    </row>
    <row r="1188" spans="1:5" ht="12.75">
      <c r="A1188" s="401" t="s">
        <v>666</v>
      </c>
      <c r="B1188" s="402"/>
      <c r="C1188" s="322">
        <v>35000</v>
      </c>
      <c r="D1188" s="322">
        <v>10020.95</v>
      </c>
      <c r="E1188" s="361">
        <v>28.63</v>
      </c>
    </row>
    <row r="1189" spans="1:5" ht="12.75">
      <c r="A1189" s="33" t="s">
        <v>340</v>
      </c>
      <c r="B1189" s="33" t="s">
        <v>74</v>
      </c>
      <c r="C1189" s="327">
        <v>35000</v>
      </c>
      <c r="D1189" s="327">
        <v>10020.95</v>
      </c>
      <c r="E1189" s="76">
        <v>28.63</v>
      </c>
    </row>
    <row r="1190" spans="1:5" ht="12.75">
      <c r="A1190" s="328" t="s">
        <v>341</v>
      </c>
      <c r="B1190" s="328" t="s">
        <v>342</v>
      </c>
      <c r="C1190" s="329" t="s">
        <v>115</v>
      </c>
      <c r="D1190" s="329">
        <v>10020.95</v>
      </c>
      <c r="E1190" s="366" t="s">
        <v>115</v>
      </c>
    </row>
    <row r="1191" spans="1:5" ht="12.75">
      <c r="A1191" s="325" t="s">
        <v>806</v>
      </c>
      <c r="B1191" s="325" t="s">
        <v>858</v>
      </c>
      <c r="C1191" s="326">
        <v>25000</v>
      </c>
      <c r="D1191" s="326">
        <v>0</v>
      </c>
      <c r="E1191" s="365">
        <v>0</v>
      </c>
    </row>
    <row r="1192" spans="1:5" ht="12.75">
      <c r="A1192" s="401" t="s">
        <v>665</v>
      </c>
      <c r="B1192" s="402"/>
      <c r="C1192" s="322">
        <v>25000</v>
      </c>
      <c r="D1192" s="322">
        <v>0</v>
      </c>
      <c r="E1192" s="361">
        <v>0</v>
      </c>
    </row>
    <row r="1193" spans="1:5" ht="12.75">
      <c r="A1193" s="401" t="s">
        <v>666</v>
      </c>
      <c r="B1193" s="402"/>
      <c r="C1193" s="322">
        <v>25000</v>
      </c>
      <c r="D1193" s="322">
        <v>0</v>
      </c>
      <c r="E1193" s="361">
        <v>0</v>
      </c>
    </row>
    <row r="1194" spans="1:5" ht="12.75">
      <c r="A1194" s="33" t="s">
        <v>356</v>
      </c>
      <c r="B1194" s="33" t="s">
        <v>357</v>
      </c>
      <c r="C1194" s="327">
        <v>25000</v>
      </c>
      <c r="D1194" s="327">
        <v>0</v>
      </c>
      <c r="E1194" s="76">
        <v>0</v>
      </c>
    </row>
    <row r="1195" spans="1:5" ht="12.75">
      <c r="A1195" s="328" t="s">
        <v>358</v>
      </c>
      <c r="B1195" s="328" t="s">
        <v>359</v>
      </c>
      <c r="C1195" s="329" t="s">
        <v>115</v>
      </c>
      <c r="D1195" s="329">
        <v>0</v>
      </c>
      <c r="E1195" s="366" t="s">
        <v>115</v>
      </c>
    </row>
    <row r="1196" spans="1:5" ht="12.75">
      <c r="A1196" s="325" t="s">
        <v>808</v>
      </c>
      <c r="B1196" s="325" t="s">
        <v>859</v>
      </c>
      <c r="C1196" s="326">
        <v>1176000</v>
      </c>
      <c r="D1196" s="326">
        <v>0</v>
      </c>
      <c r="E1196" s="365">
        <v>0</v>
      </c>
    </row>
    <row r="1197" spans="1:5" ht="12.75">
      <c r="A1197" s="401" t="s">
        <v>665</v>
      </c>
      <c r="B1197" s="402"/>
      <c r="C1197" s="322">
        <v>1176000</v>
      </c>
      <c r="D1197" s="322">
        <v>0</v>
      </c>
      <c r="E1197" s="361">
        <v>0</v>
      </c>
    </row>
    <row r="1198" spans="1:5" ht="12.75">
      <c r="A1198" s="401" t="s">
        <v>666</v>
      </c>
      <c r="B1198" s="402"/>
      <c r="C1198" s="322">
        <v>1176000</v>
      </c>
      <c r="D1198" s="322">
        <v>0</v>
      </c>
      <c r="E1198" s="361">
        <v>0</v>
      </c>
    </row>
    <row r="1199" spans="1:5" ht="12.75">
      <c r="A1199" s="33" t="s">
        <v>356</v>
      </c>
      <c r="B1199" s="33" t="s">
        <v>357</v>
      </c>
      <c r="C1199" s="327">
        <v>1176000</v>
      </c>
      <c r="D1199" s="327">
        <v>0</v>
      </c>
      <c r="E1199" s="76">
        <v>0</v>
      </c>
    </row>
    <row r="1200" spans="1:5" ht="12.75">
      <c r="A1200" s="328" t="s">
        <v>358</v>
      </c>
      <c r="B1200" s="328" t="s">
        <v>359</v>
      </c>
      <c r="C1200" s="329" t="s">
        <v>115</v>
      </c>
      <c r="D1200" s="329">
        <v>0</v>
      </c>
      <c r="E1200" s="366" t="s">
        <v>115</v>
      </c>
    </row>
    <row r="1201" spans="1:5" ht="12.75">
      <c r="A1201" s="325" t="s">
        <v>1354</v>
      </c>
      <c r="B1201" s="325" t="s">
        <v>1355</v>
      </c>
      <c r="C1201" s="326">
        <v>77000</v>
      </c>
      <c r="D1201" s="326">
        <v>0</v>
      </c>
      <c r="E1201" s="365">
        <v>0</v>
      </c>
    </row>
    <row r="1202" spans="1:5" ht="12.75">
      <c r="A1202" s="401" t="s">
        <v>665</v>
      </c>
      <c r="B1202" s="402"/>
      <c r="C1202" s="322">
        <v>77000</v>
      </c>
      <c r="D1202" s="322">
        <v>0</v>
      </c>
      <c r="E1202" s="361">
        <v>0</v>
      </c>
    </row>
    <row r="1203" spans="1:5" ht="12.75">
      <c r="A1203" s="401" t="s">
        <v>666</v>
      </c>
      <c r="B1203" s="402"/>
      <c r="C1203" s="322">
        <v>77000</v>
      </c>
      <c r="D1203" s="322">
        <v>0</v>
      </c>
      <c r="E1203" s="361">
        <v>0</v>
      </c>
    </row>
    <row r="1204" spans="1:5" ht="12.75">
      <c r="A1204" s="33" t="s">
        <v>356</v>
      </c>
      <c r="B1204" s="33" t="s">
        <v>357</v>
      </c>
      <c r="C1204" s="327">
        <v>77000</v>
      </c>
      <c r="D1204" s="327">
        <v>0</v>
      </c>
      <c r="E1204" s="76">
        <v>0</v>
      </c>
    </row>
    <row r="1205" spans="1:5" ht="12.75">
      <c r="A1205" s="328" t="s">
        <v>360</v>
      </c>
      <c r="B1205" s="328" t="s">
        <v>361</v>
      </c>
      <c r="C1205" s="329" t="s">
        <v>115</v>
      </c>
      <c r="D1205" s="329">
        <v>0</v>
      </c>
      <c r="E1205" s="366" t="s">
        <v>115</v>
      </c>
    </row>
    <row r="1206" spans="1:5" ht="12.75">
      <c r="A1206" s="325" t="s">
        <v>860</v>
      </c>
      <c r="B1206" s="325" t="s">
        <v>861</v>
      </c>
      <c r="C1206" s="326">
        <v>20000</v>
      </c>
      <c r="D1206" s="326">
        <v>9062.5</v>
      </c>
      <c r="E1206" s="365">
        <v>45.31</v>
      </c>
    </row>
    <row r="1207" spans="1:5" ht="12.75">
      <c r="A1207" s="401" t="s">
        <v>665</v>
      </c>
      <c r="B1207" s="402"/>
      <c r="C1207" s="322">
        <v>20000</v>
      </c>
      <c r="D1207" s="322">
        <v>9062.5</v>
      </c>
      <c r="E1207" s="361">
        <v>45.31</v>
      </c>
    </row>
    <row r="1208" spans="1:5" ht="12.75">
      <c r="A1208" s="401" t="s">
        <v>666</v>
      </c>
      <c r="B1208" s="402"/>
      <c r="C1208" s="322">
        <v>20000</v>
      </c>
      <c r="D1208" s="322">
        <v>9062.5</v>
      </c>
      <c r="E1208" s="361">
        <v>45.31</v>
      </c>
    </row>
    <row r="1209" spans="1:5" ht="12.75">
      <c r="A1209" s="33" t="s">
        <v>356</v>
      </c>
      <c r="B1209" s="33" t="s">
        <v>357</v>
      </c>
      <c r="C1209" s="327">
        <v>20000</v>
      </c>
      <c r="D1209" s="327">
        <v>9062.5</v>
      </c>
      <c r="E1209" s="76">
        <v>45.31</v>
      </c>
    </row>
    <row r="1210" spans="1:5" ht="12.75">
      <c r="A1210" s="328" t="s">
        <v>360</v>
      </c>
      <c r="B1210" s="328" t="s">
        <v>361</v>
      </c>
      <c r="C1210" s="329" t="s">
        <v>115</v>
      </c>
      <c r="D1210" s="329">
        <v>9062.5</v>
      </c>
      <c r="E1210" s="366" t="s">
        <v>115</v>
      </c>
    </row>
    <row r="1211" spans="1:5" ht="12.75">
      <c r="A1211" s="325" t="s">
        <v>692</v>
      </c>
      <c r="B1211" s="325" t="s">
        <v>1356</v>
      </c>
      <c r="C1211" s="326">
        <v>625000</v>
      </c>
      <c r="D1211" s="326">
        <v>0</v>
      </c>
      <c r="E1211" s="365">
        <v>0</v>
      </c>
    </row>
    <row r="1212" spans="1:5" ht="12.75">
      <c r="A1212" s="401" t="s">
        <v>767</v>
      </c>
      <c r="B1212" s="402"/>
      <c r="C1212" s="322">
        <v>625000</v>
      </c>
      <c r="D1212" s="322">
        <v>0</v>
      </c>
      <c r="E1212" s="361">
        <v>0</v>
      </c>
    </row>
    <row r="1213" spans="1:5" ht="12.75">
      <c r="A1213" s="401" t="s">
        <v>773</v>
      </c>
      <c r="B1213" s="402"/>
      <c r="C1213" s="322">
        <v>625000</v>
      </c>
      <c r="D1213" s="322">
        <v>0</v>
      </c>
      <c r="E1213" s="361">
        <v>0</v>
      </c>
    </row>
    <row r="1214" spans="1:5" ht="12.75">
      <c r="A1214" s="33" t="s">
        <v>385</v>
      </c>
      <c r="B1214" s="33" t="s">
        <v>386</v>
      </c>
      <c r="C1214" s="327">
        <v>625000</v>
      </c>
      <c r="D1214" s="327">
        <v>0</v>
      </c>
      <c r="E1214" s="76">
        <v>0</v>
      </c>
    </row>
    <row r="1215" spans="1:5" ht="12.75">
      <c r="A1215" s="328" t="s">
        <v>389</v>
      </c>
      <c r="B1215" s="328" t="s">
        <v>390</v>
      </c>
      <c r="C1215" s="329" t="s">
        <v>115</v>
      </c>
      <c r="D1215" s="329">
        <v>0</v>
      </c>
      <c r="E1215" s="366" t="s">
        <v>115</v>
      </c>
    </row>
    <row r="1216" spans="1:5" ht="12.75">
      <c r="A1216" s="325" t="s">
        <v>759</v>
      </c>
      <c r="B1216" s="325" t="s">
        <v>1357</v>
      </c>
      <c r="C1216" s="326">
        <v>222940</v>
      </c>
      <c r="D1216" s="326">
        <v>0</v>
      </c>
      <c r="E1216" s="365">
        <v>0</v>
      </c>
    </row>
    <row r="1217" spans="1:5" ht="12.75">
      <c r="A1217" s="401" t="s">
        <v>670</v>
      </c>
      <c r="B1217" s="402"/>
      <c r="C1217" s="322">
        <v>222940</v>
      </c>
      <c r="D1217" s="322">
        <v>0</v>
      </c>
      <c r="E1217" s="361">
        <v>0</v>
      </c>
    </row>
    <row r="1218" spans="1:5" ht="12.75">
      <c r="A1218" s="401" t="s">
        <v>779</v>
      </c>
      <c r="B1218" s="402"/>
      <c r="C1218" s="322">
        <v>222940</v>
      </c>
      <c r="D1218" s="322">
        <v>0</v>
      </c>
      <c r="E1218" s="361">
        <v>0</v>
      </c>
    </row>
    <row r="1219" spans="1:5" ht="12.75">
      <c r="A1219" s="33" t="s">
        <v>243</v>
      </c>
      <c r="B1219" s="33" t="s">
        <v>244</v>
      </c>
      <c r="C1219" s="327">
        <v>41150</v>
      </c>
      <c r="D1219" s="327">
        <v>0</v>
      </c>
      <c r="E1219" s="76">
        <v>0</v>
      </c>
    </row>
    <row r="1220" spans="1:5" ht="12.75">
      <c r="A1220" s="328" t="s">
        <v>245</v>
      </c>
      <c r="B1220" s="328" t="s">
        <v>246</v>
      </c>
      <c r="C1220" s="329" t="s">
        <v>115</v>
      </c>
      <c r="D1220" s="329">
        <v>0</v>
      </c>
      <c r="E1220" s="366" t="s">
        <v>115</v>
      </c>
    </row>
    <row r="1221" spans="1:5" ht="12.75">
      <c r="A1221" s="33" t="s">
        <v>252</v>
      </c>
      <c r="B1221" s="33" t="s">
        <v>253</v>
      </c>
      <c r="C1221" s="327">
        <v>6790</v>
      </c>
      <c r="D1221" s="327">
        <v>0</v>
      </c>
      <c r="E1221" s="76">
        <v>0</v>
      </c>
    </row>
    <row r="1222" spans="1:5" ht="12.75">
      <c r="A1222" s="328" t="s">
        <v>256</v>
      </c>
      <c r="B1222" s="328" t="s">
        <v>257</v>
      </c>
      <c r="C1222" s="329" t="s">
        <v>115</v>
      </c>
      <c r="D1222" s="329">
        <v>0</v>
      </c>
      <c r="E1222" s="366" t="s">
        <v>115</v>
      </c>
    </row>
    <row r="1223" spans="1:5" ht="12.75">
      <c r="A1223" s="33" t="s">
        <v>284</v>
      </c>
      <c r="B1223" s="33" t="s">
        <v>285</v>
      </c>
      <c r="C1223" s="327">
        <v>175000</v>
      </c>
      <c r="D1223" s="327">
        <v>0</v>
      </c>
      <c r="E1223" s="76">
        <v>0</v>
      </c>
    </row>
    <row r="1224" spans="1:5" ht="12.75">
      <c r="A1224" s="328" t="s">
        <v>298</v>
      </c>
      <c r="B1224" s="328" t="s">
        <v>299</v>
      </c>
      <c r="C1224" s="329" t="s">
        <v>115</v>
      </c>
      <c r="D1224" s="329">
        <v>0</v>
      </c>
      <c r="E1224" s="366" t="s">
        <v>115</v>
      </c>
    </row>
    <row r="1225" spans="1:5" ht="12.75">
      <c r="A1225" s="325" t="s">
        <v>709</v>
      </c>
      <c r="B1225" s="325" t="s">
        <v>862</v>
      </c>
      <c r="C1225" s="326">
        <v>7000</v>
      </c>
      <c r="D1225" s="326">
        <v>3141.66</v>
      </c>
      <c r="E1225" s="365">
        <v>44.88</v>
      </c>
    </row>
    <row r="1226" spans="1:5" ht="12.75">
      <c r="A1226" s="401" t="s">
        <v>665</v>
      </c>
      <c r="B1226" s="402"/>
      <c r="C1226" s="322">
        <v>7000</v>
      </c>
      <c r="D1226" s="322">
        <v>3141.66</v>
      </c>
      <c r="E1226" s="361">
        <v>44.88</v>
      </c>
    </row>
    <row r="1227" spans="1:5" ht="12.75">
      <c r="A1227" s="401" t="s">
        <v>666</v>
      </c>
      <c r="B1227" s="402"/>
      <c r="C1227" s="322">
        <v>7000</v>
      </c>
      <c r="D1227" s="322">
        <v>3141.66</v>
      </c>
      <c r="E1227" s="361">
        <v>44.88</v>
      </c>
    </row>
    <row r="1228" spans="1:5" ht="12.75">
      <c r="A1228" s="33" t="s">
        <v>340</v>
      </c>
      <c r="B1228" s="33" t="s">
        <v>74</v>
      </c>
      <c r="C1228" s="327">
        <v>7000</v>
      </c>
      <c r="D1228" s="327">
        <v>3141.66</v>
      </c>
      <c r="E1228" s="76">
        <v>44.88</v>
      </c>
    </row>
    <row r="1229" spans="1:5" ht="12.75">
      <c r="A1229" s="328" t="s">
        <v>341</v>
      </c>
      <c r="B1229" s="328" t="s">
        <v>342</v>
      </c>
      <c r="C1229" s="329" t="s">
        <v>115</v>
      </c>
      <c r="D1229" s="329">
        <v>3141.66</v>
      </c>
      <c r="E1229" s="366" t="s">
        <v>115</v>
      </c>
    </row>
    <row r="1230" spans="1:5" ht="12.75">
      <c r="A1230" s="325" t="s">
        <v>711</v>
      </c>
      <c r="B1230" s="325" t="s">
        <v>863</v>
      </c>
      <c r="C1230" s="326">
        <v>41607</v>
      </c>
      <c r="D1230" s="326">
        <v>0</v>
      </c>
      <c r="E1230" s="365">
        <v>0</v>
      </c>
    </row>
    <row r="1231" spans="1:5" ht="12.75">
      <c r="A1231" s="401" t="s">
        <v>672</v>
      </c>
      <c r="B1231" s="402"/>
      <c r="C1231" s="322">
        <v>41607</v>
      </c>
      <c r="D1231" s="322">
        <v>0</v>
      </c>
      <c r="E1231" s="361">
        <v>0</v>
      </c>
    </row>
    <row r="1232" spans="1:5" ht="12.75">
      <c r="A1232" s="401" t="s">
        <v>673</v>
      </c>
      <c r="B1232" s="402"/>
      <c r="C1232" s="322">
        <v>41607</v>
      </c>
      <c r="D1232" s="322">
        <v>0</v>
      </c>
      <c r="E1232" s="361">
        <v>0</v>
      </c>
    </row>
    <row r="1233" spans="1:5" ht="12.75">
      <c r="A1233" s="33" t="s">
        <v>356</v>
      </c>
      <c r="B1233" s="33" t="s">
        <v>357</v>
      </c>
      <c r="C1233" s="327">
        <v>41607</v>
      </c>
      <c r="D1233" s="327">
        <v>0</v>
      </c>
      <c r="E1233" s="76">
        <v>0</v>
      </c>
    </row>
    <row r="1234" spans="1:5" ht="12.75">
      <c r="A1234" s="328" t="s">
        <v>360</v>
      </c>
      <c r="B1234" s="328" t="s">
        <v>361</v>
      </c>
      <c r="C1234" s="329" t="s">
        <v>115</v>
      </c>
      <c r="D1234" s="329">
        <v>0</v>
      </c>
      <c r="E1234" s="366" t="s">
        <v>115</v>
      </c>
    </row>
    <row r="1235" spans="1:5" ht="12.75">
      <c r="A1235" s="325" t="s">
        <v>741</v>
      </c>
      <c r="B1235" s="325" t="s">
        <v>1154</v>
      </c>
      <c r="C1235" s="326">
        <v>246960</v>
      </c>
      <c r="D1235" s="326">
        <v>28086.25</v>
      </c>
      <c r="E1235" s="365">
        <v>11.37</v>
      </c>
    </row>
    <row r="1236" spans="1:5" ht="12.75">
      <c r="A1236" s="401" t="s">
        <v>670</v>
      </c>
      <c r="B1236" s="402"/>
      <c r="C1236" s="322">
        <v>246960</v>
      </c>
      <c r="D1236" s="322">
        <v>28086.25</v>
      </c>
      <c r="E1236" s="361">
        <v>11.37</v>
      </c>
    </row>
    <row r="1237" spans="1:5" ht="12.75">
      <c r="A1237" s="401" t="s">
        <v>779</v>
      </c>
      <c r="B1237" s="402"/>
      <c r="C1237" s="322">
        <v>246960</v>
      </c>
      <c r="D1237" s="322">
        <v>28086.25</v>
      </c>
      <c r="E1237" s="361">
        <v>11.37</v>
      </c>
    </row>
    <row r="1238" spans="1:5" ht="12.75">
      <c r="A1238" s="33" t="s">
        <v>243</v>
      </c>
      <c r="B1238" s="33" t="s">
        <v>244</v>
      </c>
      <c r="C1238" s="327">
        <v>7725</v>
      </c>
      <c r="D1238" s="327">
        <v>0</v>
      </c>
      <c r="E1238" s="76">
        <v>0</v>
      </c>
    </row>
    <row r="1239" spans="1:5" ht="12.75">
      <c r="A1239" s="328" t="s">
        <v>245</v>
      </c>
      <c r="B1239" s="328" t="s">
        <v>246</v>
      </c>
      <c r="C1239" s="329" t="s">
        <v>115</v>
      </c>
      <c r="D1239" s="329">
        <v>0</v>
      </c>
      <c r="E1239" s="366" t="s">
        <v>115</v>
      </c>
    </row>
    <row r="1240" spans="1:5" ht="12.75">
      <c r="A1240" s="33" t="s">
        <v>252</v>
      </c>
      <c r="B1240" s="33" t="s">
        <v>253</v>
      </c>
      <c r="C1240" s="327">
        <v>1275</v>
      </c>
      <c r="D1240" s="327">
        <v>0</v>
      </c>
      <c r="E1240" s="76">
        <v>0</v>
      </c>
    </row>
    <row r="1241" spans="1:5" ht="12.75">
      <c r="A1241" s="328" t="s">
        <v>256</v>
      </c>
      <c r="B1241" s="328" t="s">
        <v>257</v>
      </c>
      <c r="C1241" s="329" t="s">
        <v>115</v>
      </c>
      <c r="D1241" s="329">
        <v>0</v>
      </c>
      <c r="E1241" s="366" t="s">
        <v>115</v>
      </c>
    </row>
    <row r="1242" spans="1:5" ht="12.75">
      <c r="A1242" s="33" t="s">
        <v>284</v>
      </c>
      <c r="B1242" s="33" t="s">
        <v>285</v>
      </c>
      <c r="C1242" s="327">
        <v>237960</v>
      </c>
      <c r="D1242" s="327">
        <v>28086.25</v>
      </c>
      <c r="E1242" s="76">
        <v>11.8</v>
      </c>
    </row>
    <row r="1243" spans="1:5" ht="12.75">
      <c r="A1243" s="328" t="s">
        <v>290</v>
      </c>
      <c r="B1243" s="328" t="s">
        <v>291</v>
      </c>
      <c r="C1243" s="329" t="s">
        <v>115</v>
      </c>
      <c r="D1243" s="329">
        <v>17042.5</v>
      </c>
      <c r="E1243" s="366" t="s">
        <v>115</v>
      </c>
    </row>
    <row r="1244" spans="1:5" ht="12.75">
      <c r="A1244" s="328" t="s">
        <v>298</v>
      </c>
      <c r="B1244" s="328" t="s">
        <v>299</v>
      </c>
      <c r="C1244" s="329" t="s">
        <v>115</v>
      </c>
      <c r="D1244" s="329">
        <v>11043.75</v>
      </c>
      <c r="E1244" s="366" t="s">
        <v>115</v>
      </c>
    </row>
    <row r="1245" spans="1:5" ht="12.75">
      <c r="A1245" s="328" t="s">
        <v>302</v>
      </c>
      <c r="B1245" s="328" t="s">
        <v>303</v>
      </c>
      <c r="C1245" s="329" t="s">
        <v>115</v>
      </c>
      <c r="D1245" s="329">
        <v>0</v>
      </c>
      <c r="E1245" s="366" t="s">
        <v>115</v>
      </c>
    </row>
    <row r="1246" spans="1:5" ht="12.75">
      <c r="A1246" s="325" t="s">
        <v>695</v>
      </c>
      <c r="B1246" s="325" t="s">
        <v>1155</v>
      </c>
      <c r="C1246" s="326">
        <v>50000</v>
      </c>
      <c r="D1246" s="326">
        <v>18750</v>
      </c>
      <c r="E1246" s="365">
        <v>37.5</v>
      </c>
    </row>
    <row r="1247" spans="1:5" ht="12.75">
      <c r="A1247" s="401" t="s">
        <v>665</v>
      </c>
      <c r="B1247" s="402"/>
      <c r="C1247" s="322">
        <v>50000</v>
      </c>
      <c r="D1247" s="322">
        <v>18750</v>
      </c>
      <c r="E1247" s="361">
        <v>37.5</v>
      </c>
    </row>
    <row r="1248" spans="1:5" ht="12.75">
      <c r="A1248" s="401" t="s">
        <v>666</v>
      </c>
      <c r="B1248" s="402"/>
      <c r="C1248" s="322">
        <v>50000</v>
      </c>
      <c r="D1248" s="322">
        <v>18750</v>
      </c>
      <c r="E1248" s="361">
        <v>37.5</v>
      </c>
    </row>
    <row r="1249" spans="1:5" ht="12.75">
      <c r="A1249" s="33" t="s">
        <v>356</v>
      </c>
      <c r="B1249" s="33" t="s">
        <v>357</v>
      </c>
      <c r="C1249" s="327">
        <v>50000</v>
      </c>
      <c r="D1249" s="327">
        <v>18750</v>
      </c>
      <c r="E1249" s="76">
        <v>37.5</v>
      </c>
    </row>
    <row r="1250" spans="1:5" ht="12.75">
      <c r="A1250" s="328" t="s">
        <v>358</v>
      </c>
      <c r="B1250" s="328" t="s">
        <v>359</v>
      </c>
      <c r="C1250" s="329" t="s">
        <v>115</v>
      </c>
      <c r="D1250" s="329">
        <v>18750</v>
      </c>
      <c r="E1250" s="366" t="s">
        <v>115</v>
      </c>
    </row>
    <row r="1251" spans="1:5" ht="12.75">
      <c r="A1251" s="325" t="s">
        <v>812</v>
      </c>
      <c r="B1251" s="325" t="s">
        <v>1358</v>
      </c>
      <c r="C1251" s="326">
        <v>25000</v>
      </c>
      <c r="D1251" s="326">
        <v>0</v>
      </c>
      <c r="E1251" s="365">
        <v>0</v>
      </c>
    </row>
    <row r="1252" spans="1:5" ht="12.75">
      <c r="A1252" s="401" t="s">
        <v>665</v>
      </c>
      <c r="B1252" s="402"/>
      <c r="C1252" s="322">
        <v>25000</v>
      </c>
      <c r="D1252" s="322">
        <v>0</v>
      </c>
      <c r="E1252" s="361">
        <v>0</v>
      </c>
    </row>
    <row r="1253" spans="1:5" ht="12.75">
      <c r="A1253" s="401" t="s">
        <v>666</v>
      </c>
      <c r="B1253" s="402"/>
      <c r="C1253" s="322">
        <v>25000</v>
      </c>
      <c r="D1253" s="322">
        <v>0</v>
      </c>
      <c r="E1253" s="361">
        <v>0</v>
      </c>
    </row>
    <row r="1254" spans="1:5" ht="12.75">
      <c r="A1254" s="33" t="s">
        <v>356</v>
      </c>
      <c r="B1254" s="33" t="s">
        <v>357</v>
      </c>
      <c r="C1254" s="327">
        <v>25000</v>
      </c>
      <c r="D1254" s="327">
        <v>0</v>
      </c>
      <c r="E1254" s="76">
        <v>0</v>
      </c>
    </row>
    <row r="1255" spans="1:5" ht="12.75">
      <c r="A1255" s="328" t="s">
        <v>358</v>
      </c>
      <c r="B1255" s="328" t="s">
        <v>359</v>
      </c>
      <c r="C1255" s="329" t="s">
        <v>115</v>
      </c>
      <c r="D1255" s="329">
        <v>0</v>
      </c>
      <c r="E1255" s="366" t="s">
        <v>115</v>
      </c>
    </row>
    <row r="1256" spans="1:5" ht="12.75">
      <c r="A1256" s="323" t="s">
        <v>751</v>
      </c>
      <c r="B1256" s="323" t="s">
        <v>752</v>
      </c>
      <c r="C1256" s="324">
        <v>270885</v>
      </c>
      <c r="D1256" s="324">
        <v>115957.05</v>
      </c>
      <c r="E1256" s="364">
        <v>42.81</v>
      </c>
    </row>
    <row r="1257" spans="1:5" ht="12.75">
      <c r="A1257" s="325" t="s">
        <v>678</v>
      </c>
      <c r="B1257" s="325" t="s">
        <v>864</v>
      </c>
      <c r="C1257" s="326">
        <v>99000</v>
      </c>
      <c r="D1257" s="326">
        <v>41250</v>
      </c>
      <c r="E1257" s="365">
        <v>41.67</v>
      </c>
    </row>
    <row r="1258" spans="1:5" ht="12.75">
      <c r="A1258" s="401" t="s">
        <v>665</v>
      </c>
      <c r="B1258" s="402"/>
      <c r="C1258" s="322">
        <v>99000</v>
      </c>
      <c r="D1258" s="322">
        <v>41250</v>
      </c>
      <c r="E1258" s="361">
        <v>41.67</v>
      </c>
    </row>
    <row r="1259" spans="1:5" ht="12.75">
      <c r="A1259" s="401" t="s">
        <v>666</v>
      </c>
      <c r="B1259" s="402"/>
      <c r="C1259" s="322">
        <v>99000</v>
      </c>
      <c r="D1259" s="322">
        <v>41250</v>
      </c>
      <c r="E1259" s="361">
        <v>41.67</v>
      </c>
    </row>
    <row r="1260" spans="1:5" ht="12.75">
      <c r="A1260" s="33" t="s">
        <v>284</v>
      </c>
      <c r="B1260" s="33" t="s">
        <v>285</v>
      </c>
      <c r="C1260" s="327">
        <v>99000</v>
      </c>
      <c r="D1260" s="327">
        <v>41250</v>
      </c>
      <c r="E1260" s="76">
        <v>41.67</v>
      </c>
    </row>
    <row r="1261" spans="1:5" ht="12.75">
      <c r="A1261" s="328" t="s">
        <v>296</v>
      </c>
      <c r="B1261" s="328" t="s">
        <v>297</v>
      </c>
      <c r="C1261" s="329" t="s">
        <v>115</v>
      </c>
      <c r="D1261" s="329">
        <v>41250</v>
      </c>
      <c r="E1261" s="366" t="s">
        <v>115</v>
      </c>
    </row>
    <row r="1262" spans="1:5" ht="12.75">
      <c r="A1262" s="325" t="s">
        <v>680</v>
      </c>
      <c r="B1262" s="325" t="s">
        <v>865</v>
      </c>
      <c r="C1262" s="326">
        <v>166885</v>
      </c>
      <c r="D1262" s="326">
        <v>69707.05</v>
      </c>
      <c r="E1262" s="365">
        <v>41.77</v>
      </c>
    </row>
    <row r="1263" spans="1:5" ht="12.75">
      <c r="A1263" s="401" t="s">
        <v>665</v>
      </c>
      <c r="B1263" s="402"/>
      <c r="C1263" s="322">
        <v>166885</v>
      </c>
      <c r="D1263" s="322">
        <v>69707.05</v>
      </c>
      <c r="E1263" s="361">
        <v>41.77</v>
      </c>
    </row>
    <row r="1264" spans="1:5" ht="12.75">
      <c r="A1264" s="401" t="s">
        <v>666</v>
      </c>
      <c r="B1264" s="402"/>
      <c r="C1264" s="322">
        <v>166885</v>
      </c>
      <c r="D1264" s="322">
        <v>69707.05</v>
      </c>
      <c r="E1264" s="361">
        <v>41.77</v>
      </c>
    </row>
    <row r="1265" spans="1:5" ht="12.75">
      <c r="A1265" s="33" t="s">
        <v>284</v>
      </c>
      <c r="B1265" s="33" t="s">
        <v>285</v>
      </c>
      <c r="C1265" s="327">
        <v>166885</v>
      </c>
      <c r="D1265" s="327">
        <v>69707.05</v>
      </c>
      <c r="E1265" s="76">
        <v>41.77</v>
      </c>
    </row>
    <row r="1266" spans="1:5" ht="12.75">
      <c r="A1266" s="328" t="s">
        <v>296</v>
      </c>
      <c r="B1266" s="328" t="s">
        <v>297</v>
      </c>
      <c r="C1266" s="329" t="s">
        <v>115</v>
      </c>
      <c r="D1266" s="329">
        <v>69707.05</v>
      </c>
      <c r="E1266" s="366" t="s">
        <v>115</v>
      </c>
    </row>
    <row r="1267" spans="1:5" ht="12.75">
      <c r="A1267" s="325" t="s">
        <v>688</v>
      </c>
      <c r="B1267" s="325" t="s">
        <v>1255</v>
      </c>
      <c r="C1267" s="326">
        <v>5000</v>
      </c>
      <c r="D1267" s="326">
        <v>5000</v>
      </c>
      <c r="E1267" s="365">
        <v>100</v>
      </c>
    </row>
    <row r="1268" spans="1:5" ht="12.75">
      <c r="A1268" s="401" t="s">
        <v>665</v>
      </c>
      <c r="B1268" s="402"/>
      <c r="C1268" s="322">
        <v>5000</v>
      </c>
      <c r="D1268" s="322">
        <v>5000</v>
      </c>
      <c r="E1268" s="361">
        <v>100</v>
      </c>
    </row>
    <row r="1269" spans="1:5" ht="12.75">
      <c r="A1269" s="401" t="s">
        <v>666</v>
      </c>
      <c r="B1269" s="402"/>
      <c r="C1269" s="322">
        <v>5000</v>
      </c>
      <c r="D1269" s="322">
        <v>5000</v>
      </c>
      <c r="E1269" s="361">
        <v>100</v>
      </c>
    </row>
    <row r="1270" spans="1:5" ht="12.75">
      <c r="A1270" s="33" t="s">
        <v>364</v>
      </c>
      <c r="B1270" s="33" t="s">
        <v>205</v>
      </c>
      <c r="C1270" s="327">
        <v>5000</v>
      </c>
      <c r="D1270" s="327">
        <v>5000</v>
      </c>
      <c r="E1270" s="76">
        <v>100</v>
      </c>
    </row>
    <row r="1271" spans="1:5" ht="12.75">
      <c r="A1271" s="328" t="s">
        <v>365</v>
      </c>
      <c r="B1271" s="328" t="s">
        <v>366</v>
      </c>
      <c r="C1271" s="329" t="s">
        <v>115</v>
      </c>
      <c r="D1271" s="329">
        <v>5000</v>
      </c>
      <c r="E1271" s="366" t="s">
        <v>115</v>
      </c>
    </row>
    <row r="1272" spans="1:5" ht="12.75">
      <c r="A1272" s="403" t="s">
        <v>866</v>
      </c>
      <c r="B1272" s="402"/>
      <c r="C1272" s="321">
        <v>22611924</v>
      </c>
      <c r="D1272" s="321">
        <v>10597130.37</v>
      </c>
      <c r="E1272" s="363">
        <v>46.87</v>
      </c>
    </row>
    <row r="1273" spans="1:5" ht="12.75">
      <c r="A1273" s="401" t="s">
        <v>665</v>
      </c>
      <c r="B1273" s="402"/>
      <c r="C1273" s="322">
        <v>14184236</v>
      </c>
      <c r="D1273" s="322">
        <v>6693124.77</v>
      </c>
      <c r="E1273" s="361">
        <v>47.19</v>
      </c>
    </row>
    <row r="1274" spans="1:5" ht="12.75">
      <c r="A1274" s="401" t="s">
        <v>666</v>
      </c>
      <c r="B1274" s="402"/>
      <c r="C1274" s="322">
        <v>14184236</v>
      </c>
      <c r="D1274" s="322">
        <v>6693124.77</v>
      </c>
      <c r="E1274" s="361">
        <v>47.19</v>
      </c>
    </row>
    <row r="1275" spans="1:5" ht="12.75">
      <c r="A1275" s="401" t="s">
        <v>762</v>
      </c>
      <c r="B1275" s="402"/>
      <c r="C1275" s="322">
        <v>12700</v>
      </c>
      <c r="D1275" s="322">
        <v>0</v>
      </c>
      <c r="E1275" s="361">
        <v>0</v>
      </c>
    </row>
    <row r="1276" spans="1:5" ht="12.75">
      <c r="A1276" s="401" t="s">
        <v>763</v>
      </c>
      <c r="B1276" s="402"/>
      <c r="C1276" s="322">
        <v>12700</v>
      </c>
      <c r="D1276" s="322">
        <v>0</v>
      </c>
      <c r="E1276" s="361">
        <v>0</v>
      </c>
    </row>
    <row r="1277" spans="1:5" ht="12.75">
      <c r="A1277" s="401" t="s">
        <v>667</v>
      </c>
      <c r="B1277" s="402"/>
      <c r="C1277" s="322">
        <v>4135993</v>
      </c>
      <c r="D1277" s="322">
        <v>1982043.1</v>
      </c>
      <c r="E1277" s="361">
        <v>47.92</v>
      </c>
    </row>
    <row r="1278" spans="1:5" ht="12.75">
      <c r="A1278" s="401" t="s">
        <v>1341</v>
      </c>
      <c r="B1278" s="402"/>
      <c r="C1278" s="322">
        <v>4135993</v>
      </c>
      <c r="D1278" s="322">
        <v>1982043.1</v>
      </c>
      <c r="E1278" s="361">
        <v>47.92</v>
      </c>
    </row>
    <row r="1279" spans="1:5" ht="12.75">
      <c r="A1279" s="401" t="s">
        <v>670</v>
      </c>
      <c r="B1279" s="402"/>
      <c r="C1279" s="322">
        <v>4201895</v>
      </c>
      <c r="D1279" s="322">
        <v>1879849.94</v>
      </c>
      <c r="E1279" s="361">
        <v>44.74</v>
      </c>
    </row>
    <row r="1280" spans="1:5" ht="12.75">
      <c r="A1280" s="401" t="s">
        <v>779</v>
      </c>
      <c r="B1280" s="402"/>
      <c r="C1280" s="322">
        <v>159520</v>
      </c>
      <c r="D1280" s="322">
        <v>27257.52</v>
      </c>
      <c r="E1280" s="361">
        <v>17.09</v>
      </c>
    </row>
    <row r="1281" spans="1:5" ht="12.75">
      <c r="A1281" s="401" t="s">
        <v>780</v>
      </c>
      <c r="B1281" s="402"/>
      <c r="C1281" s="322">
        <v>10000</v>
      </c>
      <c r="D1281" s="322">
        <v>1200</v>
      </c>
      <c r="E1281" s="361">
        <v>12</v>
      </c>
    </row>
    <row r="1282" spans="1:5" ht="12.75">
      <c r="A1282" s="401" t="s">
        <v>766</v>
      </c>
      <c r="B1282" s="402"/>
      <c r="C1282" s="322">
        <v>4032375</v>
      </c>
      <c r="D1282" s="322">
        <v>1851392.42</v>
      </c>
      <c r="E1282" s="361">
        <v>45.91</v>
      </c>
    </row>
    <row r="1283" spans="1:5" ht="12.75">
      <c r="A1283" s="401" t="s">
        <v>672</v>
      </c>
      <c r="B1283" s="402"/>
      <c r="C1283" s="322">
        <v>67100</v>
      </c>
      <c r="D1283" s="322">
        <v>42112.56</v>
      </c>
      <c r="E1283" s="361">
        <v>62.76</v>
      </c>
    </row>
    <row r="1284" spans="1:5" ht="12.75">
      <c r="A1284" s="401" t="s">
        <v>868</v>
      </c>
      <c r="B1284" s="402"/>
      <c r="C1284" s="322">
        <v>67100</v>
      </c>
      <c r="D1284" s="322">
        <v>42112.56</v>
      </c>
      <c r="E1284" s="361">
        <v>62.76</v>
      </c>
    </row>
    <row r="1285" spans="1:5" ht="12.75">
      <c r="A1285" s="401" t="s">
        <v>767</v>
      </c>
      <c r="B1285" s="402"/>
      <c r="C1285" s="322">
        <v>10000</v>
      </c>
      <c r="D1285" s="322">
        <v>0</v>
      </c>
      <c r="E1285" s="361">
        <v>0</v>
      </c>
    </row>
    <row r="1286" spans="1:5" ht="12.75">
      <c r="A1286" s="401" t="s">
        <v>869</v>
      </c>
      <c r="B1286" s="402"/>
      <c r="C1286" s="322">
        <v>10000</v>
      </c>
      <c r="D1286" s="322">
        <v>0</v>
      </c>
      <c r="E1286" s="361">
        <v>0</v>
      </c>
    </row>
    <row r="1287" spans="1:5" ht="12.75">
      <c r="A1287" s="403" t="s">
        <v>1156</v>
      </c>
      <c r="B1287" s="402"/>
      <c r="C1287" s="321">
        <v>16901724</v>
      </c>
      <c r="D1287" s="321">
        <v>7851504.93</v>
      </c>
      <c r="E1287" s="363">
        <v>46.45</v>
      </c>
    </row>
    <row r="1288" spans="1:5" ht="12.75">
      <c r="A1288" s="323" t="s">
        <v>788</v>
      </c>
      <c r="B1288" s="323" t="s">
        <v>789</v>
      </c>
      <c r="C1288" s="324">
        <v>16901724</v>
      </c>
      <c r="D1288" s="324">
        <v>7851504.93</v>
      </c>
      <c r="E1288" s="364">
        <v>46.45</v>
      </c>
    </row>
    <row r="1289" spans="1:5" ht="12.75">
      <c r="A1289" s="325" t="s">
        <v>676</v>
      </c>
      <c r="B1289" s="325" t="s">
        <v>870</v>
      </c>
      <c r="C1289" s="326">
        <v>15948084</v>
      </c>
      <c r="D1289" s="326">
        <v>7550662.71</v>
      </c>
      <c r="E1289" s="365">
        <v>47.35</v>
      </c>
    </row>
    <row r="1290" spans="1:5" ht="12.75">
      <c r="A1290" s="401" t="s">
        <v>665</v>
      </c>
      <c r="B1290" s="402"/>
      <c r="C1290" s="322">
        <v>9991389</v>
      </c>
      <c r="D1290" s="322">
        <v>4773795.8</v>
      </c>
      <c r="E1290" s="361">
        <v>47.78</v>
      </c>
    </row>
    <row r="1291" spans="1:5" ht="12.75">
      <c r="A1291" s="401" t="s">
        <v>666</v>
      </c>
      <c r="B1291" s="402"/>
      <c r="C1291" s="322">
        <v>9991389</v>
      </c>
      <c r="D1291" s="322">
        <v>4773795.8</v>
      </c>
      <c r="E1291" s="361">
        <v>47.78</v>
      </c>
    </row>
    <row r="1292" spans="1:5" ht="12.75">
      <c r="A1292" s="33" t="s">
        <v>243</v>
      </c>
      <c r="B1292" s="33" t="s">
        <v>244</v>
      </c>
      <c r="C1292" s="327">
        <v>7480233</v>
      </c>
      <c r="D1292" s="327">
        <v>3583116.1</v>
      </c>
      <c r="E1292" s="76">
        <v>47.9</v>
      </c>
    </row>
    <row r="1293" spans="1:5" ht="12.75">
      <c r="A1293" s="328" t="s">
        <v>245</v>
      </c>
      <c r="B1293" s="328" t="s">
        <v>246</v>
      </c>
      <c r="C1293" s="329" t="s">
        <v>115</v>
      </c>
      <c r="D1293" s="329">
        <v>3583116.1</v>
      </c>
      <c r="E1293" s="366" t="s">
        <v>115</v>
      </c>
    </row>
    <row r="1294" spans="1:5" ht="12.75">
      <c r="A1294" s="33" t="s">
        <v>249</v>
      </c>
      <c r="B1294" s="33" t="s">
        <v>250</v>
      </c>
      <c r="C1294" s="327">
        <v>553800</v>
      </c>
      <c r="D1294" s="327">
        <v>254346.19</v>
      </c>
      <c r="E1294" s="76">
        <v>45.93</v>
      </c>
    </row>
    <row r="1295" spans="1:5" ht="12.75">
      <c r="A1295" s="328" t="s">
        <v>251</v>
      </c>
      <c r="B1295" s="328" t="s">
        <v>250</v>
      </c>
      <c r="C1295" s="329" t="s">
        <v>115</v>
      </c>
      <c r="D1295" s="329">
        <v>254346.19</v>
      </c>
      <c r="E1295" s="366" t="s">
        <v>115</v>
      </c>
    </row>
    <row r="1296" spans="1:5" ht="12.75">
      <c r="A1296" s="33" t="s">
        <v>252</v>
      </c>
      <c r="B1296" s="33" t="s">
        <v>253</v>
      </c>
      <c r="C1296" s="327">
        <v>1240490</v>
      </c>
      <c r="D1296" s="327">
        <v>594365.94</v>
      </c>
      <c r="E1296" s="76">
        <v>47.91</v>
      </c>
    </row>
    <row r="1297" spans="1:5" ht="12.75">
      <c r="A1297" s="328" t="s">
        <v>254</v>
      </c>
      <c r="B1297" s="328" t="s">
        <v>255</v>
      </c>
      <c r="C1297" s="329" t="s">
        <v>115</v>
      </c>
      <c r="D1297" s="329">
        <v>3151.64</v>
      </c>
      <c r="E1297" s="366" t="s">
        <v>115</v>
      </c>
    </row>
    <row r="1298" spans="1:5" ht="12.75">
      <c r="A1298" s="328" t="s">
        <v>256</v>
      </c>
      <c r="B1298" s="328" t="s">
        <v>257</v>
      </c>
      <c r="C1298" s="329" t="s">
        <v>115</v>
      </c>
      <c r="D1298" s="329">
        <v>591214.3</v>
      </c>
      <c r="E1298" s="366" t="s">
        <v>115</v>
      </c>
    </row>
    <row r="1299" spans="1:5" ht="12.75">
      <c r="A1299" s="33" t="s">
        <v>260</v>
      </c>
      <c r="B1299" s="33" t="s">
        <v>261</v>
      </c>
      <c r="C1299" s="327">
        <v>648000</v>
      </c>
      <c r="D1299" s="327">
        <v>314785.62</v>
      </c>
      <c r="E1299" s="76">
        <v>48.58</v>
      </c>
    </row>
    <row r="1300" spans="1:5" ht="12.75">
      <c r="A1300" s="328" t="s">
        <v>264</v>
      </c>
      <c r="B1300" s="328" t="s">
        <v>265</v>
      </c>
      <c r="C1300" s="329" t="s">
        <v>115</v>
      </c>
      <c r="D1300" s="329">
        <v>314785.62</v>
      </c>
      <c r="E1300" s="366" t="s">
        <v>115</v>
      </c>
    </row>
    <row r="1301" spans="1:5" ht="12.75">
      <c r="A1301" s="33" t="s">
        <v>284</v>
      </c>
      <c r="B1301" s="33" t="s">
        <v>285</v>
      </c>
      <c r="C1301" s="327">
        <v>0</v>
      </c>
      <c r="D1301" s="327">
        <v>2478</v>
      </c>
      <c r="E1301" s="76" t="s">
        <v>115</v>
      </c>
    </row>
    <row r="1302" spans="1:5" ht="12.75">
      <c r="A1302" s="328" t="s">
        <v>298</v>
      </c>
      <c r="B1302" s="328" t="s">
        <v>299</v>
      </c>
      <c r="C1302" s="329" t="s">
        <v>115</v>
      </c>
      <c r="D1302" s="329">
        <v>2478</v>
      </c>
      <c r="E1302" s="366" t="s">
        <v>115</v>
      </c>
    </row>
    <row r="1303" spans="1:5" ht="12.75">
      <c r="A1303" s="33" t="s">
        <v>307</v>
      </c>
      <c r="B1303" s="33" t="s">
        <v>308</v>
      </c>
      <c r="C1303" s="327">
        <v>68866</v>
      </c>
      <c r="D1303" s="327">
        <v>24703.95</v>
      </c>
      <c r="E1303" s="76">
        <v>35.87</v>
      </c>
    </row>
    <row r="1304" spans="1:5" ht="12.75">
      <c r="A1304" s="328" t="s">
        <v>309</v>
      </c>
      <c r="B1304" s="328" t="s">
        <v>310</v>
      </c>
      <c r="C1304" s="329" t="s">
        <v>115</v>
      </c>
      <c r="D1304" s="329">
        <v>11967.17</v>
      </c>
      <c r="E1304" s="366" t="s">
        <v>115</v>
      </c>
    </row>
    <row r="1305" spans="1:5" ht="12.75">
      <c r="A1305" s="328" t="s">
        <v>316</v>
      </c>
      <c r="B1305" s="328" t="s">
        <v>317</v>
      </c>
      <c r="C1305" s="329" t="s">
        <v>115</v>
      </c>
      <c r="D1305" s="329">
        <v>12736.78</v>
      </c>
      <c r="E1305" s="366" t="s">
        <v>115</v>
      </c>
    </row>
    <row r="1306" spans="1:5" ht="12.75">
      <c r="A1306" s="401" t="s">
        <v>762</v>
      </c>
      <c r="B1306" s="402"/>
      <c r="C1306" s="322">
        <v>12700</v>
      </c>
      <c r="D1306" s="322">
        <v>0</v>
      </c>
      <c r="E1306" s="361">
        <v>0</v>
      </c>
    </row>
    <row r="1307" spans="1:5" ht="12.75">
      <c r="A1307" s="401" t="s">
        <v>763</v>
      </c>
      <c r="B1307" s="402"/>
      <c r="C1307" s="322">
        <v>12700</v>
      </c>
      <c r="D1307" s="322">
        <v>0</v>
      </c>
      <c r="E1307" s="361">
        <v>0</v>
      </c>
    </row>
    <row r="1308" spans="1:5" ht="12.75">
      <c r="A1308" s="33" t="s">
        <v>270</v>
      </c>
      <c r="B1308" s="33" t="s">
        <v>271</v>
      </c>
      <c r="C1308" s="327">
        <v>12700</v>
      </c>
      <c r="D1308" s="327">
        <v>0</v>
      </c>
      <c r="E1308" s="76">
        <v>0</v>
      </c>
    </row>
    <row r="1309" spans="1:5" ht="12.75">
      <c r="A1309" s="328" t="s">
        <v>276</v>
      </c>
      <c r="B1309" s="328" t="s">
        <v>277</v>
      </c>
      <c r="C1309" s="329" t="s">
        <v>115</v>
      </c>
      <c r="D1309" s="329">
        <v>0</v>
      </c>
      <c r="E1309" s="366" t="s">
        <v>115</v>
      </c>
    </row>
    <row r="1310" spans="1:5" ht="12.75">
      <c r="A1310" s="401" t="s">
        <v>667</v>
      </c>
      <c r="B1310" s="402"/>
      <c r="C1310" s="322">
        <v>3098643</v>
      </c>
      <c r="D1310" s="322">
        <v>1442344.6</v>
      </c>
      <c r="E1310" s="361">
        <v>46.55</v>
      </c>
    </row>
    <row r="1311" spans="1:5" ht="12.75">
      <c r="A1311" s="401" t="s">
        <v>1341</v>
      </c>
      <c r="B1311" s="402"/>
      <c r="C1311" s="322">
        <v>3098643</v>
      </c>
      <c r="D1311" s="322">
        <v>1442344.6</v>
      </c>
      <c r="E1311" s="361">
        <v>46.55</v>
      </c>
    </row>
    <row r="1312" spans="1:5" ht="12.75">
      <c r="A1312" s="33" t="s">
        <v>260</v>
      </c>
      <c r="B1312" s="33" t="s">
        <v>261</v>
      </c>
      <c r="C1312" s="327">
        <v>51540</v>
      </c>
      <c r="D1312" s="327">
        <v>13959.8</v>
      </c>
      <c r="E1312" s="76">
        <v>27.09</v>
      </c>
    </row>
    <row r="1313" spans="1:5" ht="12.75">
      <c r="A1313" s="328" t="s">
        <v>262</v>
      </c>
      <c r="B1313" s="328" t="s">
        <v>263</v>
      </c>
      <c r="C1313" s="329" t="s">
        <v>115</v>
      </c>
      <c r="D1313" s="329">
        <v>220.8</v>
      </c>
      <c r="E1313" s="366" t="s">
        <v>115</v>
      </c>
    </row>
    <row r="1314" spans="1:5" ht="12.75">
      <c r="A1314" s="328" t="s">
        <v>264</v>
      </c>
      <c r="B1314" s="328" t="s">
        <v>265</v>
      </c>
      <c r="C1314" s="329" t="s">
        <v>115</v>
      </c>
      <c r="D1314" s="329">
        <v>0</v>
      </c>
      <c r="E1314" s="366" t="s">
        <v>115</v>
      </c>
    </row>
    <row r="1315" spans="1:5" ht="12.75">
      <c r="A1315" s="328" t="s">
        <v>266</v>
      </c>
      <c r="B1315" s="328" t="s">
        <v>267</v>
      </c>
      <c r="C1315" s="329" t="s">
        <v>115</v>
      </c>
      <c r="D1315" s="329">
        <v>13705</v>
      </c>
      <c r="E1315" s="366" t="s">
        <v>115</v>
      </c>
    </row>
    <row r="1316" spans="1:5" ht="12.75">
      <c r="A1316" s="328" t="s">
        <v>268</v>
      </c>
      <c r="B1316" s="328" t="s">
        <v>269</v>
      </c>
      <c r="C1316" s="329" t="s">
        <v>115</v>
      </c>
      <c r="D1316" s="329">
        <v>34</v>
      </c>
      <c r="E1316" s="366" t="s">
        <v>115</v>
      </c>
    </row>
    <row r="1317" spans="1:5" ht="12.75">
      <c r="A1317" s="33" t="s">
        <v>270</v>
      </c>
      <c r="B1317" s="33" t="s">
        <v>271</v>
      </c>
      <c r="C1317" s="327">
        <v>2053395</v>
      </c>
      <c r="D1317" s="327">
        <v>1036604.14</v>
      </c>
      <c r="E1317" s="76">
        <v>50.48</v>
      </c>
    </row>
    <row r="1318" spans="1:5" ht="12.75">
      <c r="A1318" s="328" t="s">
        <v>272</v>
      </c>
      <c r="B1318" s="328" t="s">
        <v>273</v>
      </c>
      <c r="C1318" s="329" t="s">
        <v>115</v>
      </c>
      <c r="D1318" s="329">
        <v>155281.53</v>
      </c>
      <c r="E1318" s="366" t="s">
        <v>115</v>
      </c>
    </row>
    <row r="1319" spans="1:5" ht="12.75">
      <c r="A1319" s="328" t="s">
        <v>274</v>
      </c>
      <c r="B1319" s="328" t="s">
        <v>275</v>
      </c>
      <c r="C1319" s="329" t="s">
        <v>115</v>
      </c>
      <c r="D1319" s="329">
        <v>454513.26</v>
      </c>
      <c r="E1319" s="366" t="s">
        <v>115</v>
      </c>
    </row>
    <row r="1320" spans="1:5" ht="12.75">
      <c r="A1320" s="328" t="s">
        <v>276</v>
      </c>
      <c r="B1320" s="328" t="s">
        <v>277</v>
      </c>
      <c r="C1320" s="329" t="s">
        <v>115</v>
      </c>
      <c r="D1320" s="329">
        <v>366350.7</v>
      </c>
      <c r="E1320" s="366" t="s">
        <v>115</v>
      </c>
    </row>
    <row r="1321" spans="1:5" ht="12.75">
      <c r="A1321" s="328" t="s">
        <v>278</v>
      </c>
      <c r="B1321" s="328" t="s">
        <v>279</v>
      </c>
      <c r="C1321" s="329" t="s">
        <v>115</v>
      </c>
      <c r="D1321" s="329">
        <v>16981.68</v>
      </c>
      <c r="E1321" s="366" t="s">
        <v>115</v>
      </c>
    </row>
    <row r="1322" spans="1:5" ht="12.75">
      <c r="A1322" s="328" t="s">
        <v>280</v>
      </c>
      <c r="B1322" s="328" t="s">
        <v>281</v>
      </c>
      <c r="C1322" s="329" t="s">
        <v>115</v>
      </c>
      <c r="D1322" s="329">
        <v>11267.43</v>
      </c>
      <c r="E1322" s="366" t="s">
        <v>115</v>
      </c>
    </row>
    <row r="1323" spans="1:5" ht="12.75">
      <c r="A1323" s="328" t="s">
        <v>282</v>
      </c>
      <c r="B1323" s="328" t="s">
        <v>283</v>
      </c>
      <c r="C1323" s="329" t="s">
        <v>115</v>
      </c>
      <c r="D1323" s="329">
        <v>32209.54</v>
      </c>
      <c r="E1323" s="366" t="s">
        <v>115</v>
      </c>
    </row>
    <row r="1324" spans="1:5" ht="12.75">
      <c r="A1324" s="33" t="s">
        <v>284</v>
      </c>
      <c r="B1324" s="33" t="s">
        <v>285</v>
      </c>
      <c r="C1324" s="327">
        <v>875737</v>
      </c>
      <c r="D1324" s="327">
        <v>332835.05</v>
      </c>
      <c r="E1324" s="76">
        <v>38.01</v>
      </c>
    </row>
    <row r="1325" spans="1:5" ht="12.75">
      <c r="A1325" s="328" t="s">
        <v>286</v>
      </c>
      <c r="B1325" s="328" t="s">
        <v>287</v>
      </c>
      <c r="C1325" s="329" t="s">
        <v>115</v>
      </c>
      <c r="D1325" s="329">
        <v>12292.9</v>
      </c>
      <c r="E1325" s="366" t="s">
        <v>115</v>
      </c>
    </row>
    <row r="1326" spans="1:5" ht="12.75">
      <c r="A1326" s="328" t="s">
        <v>288</v>
      </c>
      <c r="B1326" s="328" t="s">
        <v>289</v>
      </c>
      <c r="C1326" s="329" t="s">
        <v>115</v>
      </c>
      <c r="D1326" s="329">
        <v>86103.94</v>
      </c>
      <c r="E1326" s="366" t="s">
        <v>115</v>
      </c>
    </row>
    <row r="1327" spans="1:5" ht="12.75">
      <c r="A1327" s="328" t="s">
        <v>290</v>
      </c>
      <c r="B1327" s="328" t="s">
        <v>291</v>
      </c>
      <c r="C1327" s="329" t="s">
        <v>115</v>
      </c>
      <c r="D1327" s="329">
        <v>1105</v>
      </c>
      <c r="E1327" s="366" t="s">
        <v>115</v>
      </c>
    </row>
    <row r="1328" spans="1:5" ht="12.75">
      <c r="A1328" s="328" t="s">
        <v>292</v>
      </c>
      <c r="B1328" s="328" t="s">
        <v>293</v>
      </c>
      <c r="C1328" s="329" t="s">
        <v>115</v>
      </c>
      <c r="D1328" s="329">
        <v>68165.62</v>
      </c>
      <c r="E1328" s="366" t="s">
        <v>115</v>
      </c>
    </row>
    <row r="1329" spans="1:5" ht="12.75">
      <c r="A1329" s="328" t="s">
        <v>296</v>
      </c>
      <c r="B1329" s="328" t="s">
        <v>297</v>
      </c>
      <c r="C1329" s="329" t="s">
        <v>115</v>
      </c>
      <c r="D1329" s="329">
        <v>39460</v>
      </c>
      <c r="E1329" s="366" t="s">
        <v>115</v>
      </c>
    </row>
    <row r="1330" spans="1:5" ht="12.75">
      <c r="A1330" s="328" t="s">
        <v>298</v>
      </c>
      <c r="B1330" s="328" t="s">
        <v>299</v>
      </c>
      <c r="C1330" s="329" t="s">
        <v>115</v>
      </c>
      <c r="D1330" s="329">
        <v>11650</v>
      </c>
      <c r="E1330" s="366" t="s">
        <v>115</v>
      </c>
    </row>
    <row r="1331" spans="1:5" ht="12.75">
      <c r="A1331" s="328" t="s">
        <v>300</v>
      </c>
      <c r="B1331" s="328" t="s">
        <v>301</v>
      </c>
      <c r="C1331" s="329" t="s">
        <v>115</v>
      </c>
      <c r="D1331" s="329">
        <v>22903</v>
      </c>
      <c r="E1331" s="366" t="s">
        <v>115</v>
      </c>
    </row>
    <row r="1332" spans="1:5" ht="12.75">
      <c r="A1332" s="328" t="s">
        <v>302</v>
      </c>
      <c r="B1332" s="328" t="s">
        <v>303</v>
      </c>
      <c r="C1332" s="329" t="s">
        <v>115</v>
      </c>
      <c r="D1332" s="329">
        <v>91154.59</v>
      </c>
      <c r="E1332" s="366" t="s">
        <v>115</v>
      </c>
    </row>
    <row r="1333" spans="1:5" ht="12.75">
      <c r="A1333" s="33" t="s">
        <v>307</v>
      </c>
      <c r="B1333" s="33" t="s">
        <v>308</v>
      </c>
      <c r="C1333" s="327">
        <v>117971</v>
      </c>
      <c r="D1333" s="327">
        <v>58945.61</v>
      </c>
      <c r="E1333" s="76">
        <v>49.97</v>
      </c>
    </row>
    <row r="1334" spans="1:5" ht="12.75">
      <c r="A1334" s="328" t="s">
        <v>311</v>
      </c>
      <c r="B1334" s="328" t="s">
        <v>312</v>
      </c>
      <c r="C1334" s="329" t="s">
        <v>115</v>
      </c>
      <c r="D1334" s="329">
        <v>57420.61</v>
      </c>
      <c r="E1334" s="366" t="s">
        <v>115</v>
      </c>
    </row>
    <row r="1335" spans="1:5" ht="12.75">
      <c r="A1335" s="328" t="s">
        <v>313</v>
      </c>
      <c r="B1335" s="328" t="s">
        <v>314</v>
      </c>
      <c r="C1335" s="329" t="s">
        <v>115</v>
      </c>
      <c r="D1335" s="329">
        <v>0</v>
      </c>
      <c r="E1335" s="366" t="s">
        <v>115</v>
      </c>
    </row>
    <row r="1336" spans="1:5" ht="12.75">
      <c r="A1336" s="328" t="s">
        <v>315</v>
      </c>
      <c r="B1336" s="328" t="s">
        <v>57</v>
      </c>
      <c r="C1336" s="329" t="s">
        <v>115</v>
      </c>
      <c r="D1336" s="329">
        <v>0</v>
      </c>
      <c r="E1336" s="366" t="s">
        <v>115</v>
      </c>
    </row>
    <row r="1337" spans="1:5" ht="12.75">
      <c r="A1337" s="328" t="s">
        <v>316</v>
      </c>
      <c r="B1337" s="328" t="s">
        <v>317</v>
      </c>
      <c r="C1337" s="329" t="s">
        <v>115</v>
      </c>
      <c r="D1337" s="329">
        <v>0</v>
      </c>
      <c r="E1337" s="366" t="s">
        <v>115</v>
      </c>
    </row>
    <row r="1338" spans="1:5" ht="12.75">
      <c r="A1338" s="328" t="s">
        <v>319</v>
      </c>
      <c r="B1338" s="328" t="s">
        <v>308</v>
      </c>
      <c r="C1338" s="329" t="s">
        <v>115</v>
      </c>
      <c r="D1338" s="329">
        <v>1525</v>
      </c>
      <c r="E1338" s="366" t="s">
        <v>115</v>
      </c>
    </row>
    <row r="1339" spans="1:5" ht="12.75">
      <c r="A1339" s="401" t="s">
        <v>670</v>
      </c>
      <c r="B1339" s="402"/>
      <c r="C1339" s="322">
        <v>2845352</v>
      </c>
      <c r="D1339" s="322">
        <v>1334522.31</v>
      </c>
      <c r="E1339" s="361">
        <v>46.9</v>
      </c>
    </row>
    <row r="1340" spans="1:5" ht="12.75">
      <c r="A1340" s="401" t="s">
        <v>766</v>
      </c>
      <c r="B1340" s="402"/>
      <c r="C1340" s="322">
        <v>2845352</v>
      </c>
      <c r="D1340" s="322">
        <v>1334522.31</v>
      </c>
      <c r="E1340" s="361">
        <v>46.9</v>
      </c>
    </row>
    <row r="1341" spans="1:5" ht="12.75">
      <c r="A1341" s="33" t="s">
        <v>243</v>
      </c>
      <c r="B1341" s="33" t="s">
        <v>244</v>
      </c>
      <c r="C1341" s="327">
        <v>2172684</v>
      </c>
      <c r="D1341" s="327">
        <v>1052040.46</v>
      </c>
      <c r="E1341" s="76">
        <v>48.42</v>
      </c>
    </row>
    <row r="1342" spans="1:5" ht="12.75">
      <c r="A1342" s="328" t="s">
        <v>245</v>
      </c>
      <c r="B1342" s="328" t="s">
        <v>246</v>
      </c>
      <c r="C1342" s="329" t="s">
        <v>115</v>
      </c>
      <c r="D1342" s="329">
        <v>1052040.46</v>
      </c>
      <c r="E1342" s="366" t="s">
        <v>115</v>
      </c>
    </row>
    <row r="1343" spans="1:5" ht="12.75">
      <c r="A1343" s="33" t="s">
        <v>249</v>
      </c>
      <c r="B1343" s="33" t="s">
        <v>250</v>
      </c>
      <c r="C1343" s="327">
        <v>73800</v>
      </c>
      <c r="D1343" s="327">
        <v>2500</v>
      </c>
      <c r="E1343" s="76">
        <v>3.39</v>
      </c>
    </row>
    <row r="1344" spans="1:5" ht="12.75">
      <c r="A1344" s="328" t="s">
        <v>251</v>
      </c>
      <c r="B1344" s="328" t="s">
        <v>250</v>
      </c>
      <c r="C1344" s="329" t="s">
        <v>115</v>
      </c>
      <c r="D1344" s="329">
        <v>2500</v>
      </c>
      <c r="E1344" s="366" t="s">
        <v>115</v>
      </c>
    </row>
    <row r="1345" spans="1:5" ht="12.75">
      <c r="A1345" s="33" t="s">
        <v>252</v>
      </c>
      <c r="B1345" s="33" t="s">
        <v>253</v>
      </c>
      <c r="C1345" s="327">
        <v>360707</v>
      </c>
      <c r="D1345" s="327">
        <v>174545.75</v>
      </c>
      <c r="E1345" s="76">
        <v>48.39</v>
      </c>
    </row>
    <row r="1346" spans="1:5" ht="12.75">
      <c r="A1346" s="328" t="s">
        <v>254</v>
      </c>
      <c r="B1346" s="328" t="s">
        <v>255</v>
      </c>
      <c r="C1346" s="329" t="s">
        <v>115</v>
      </c>
      <c r="D1346" s="329">
        <v>959.02</v>
      </c>
      <c r="E1346" s="366" t="s">
        <v>115</v>
      </c>
    </row>
    <row r="1347" spans="1:5" ht="12.75">
      <c r="A1347" s="328" t="s">
        <v>256</v>
      </c>
      <c r="B1347" s="328" t="s">
        <v>257</v>
      </c>
      <c r="C1347" s="329" t="s">
        <v>115</v>
      </c>
      <c r="D1347" s="329">
        <v>173586.73</v>
      </c>
      <c r="E1347" s="366" t="s">
        <v>115</v>
      </c>
    </row>
    <row r="1348" spans="1:5" ht="12.75">
      <c r="A1348" s="33" t="s">
        <v>260</v>
      </c>
      <c r="B1348" s="33" t="s">
        <v>261</v>
      </c>
      <c r="C1348" s="327">
        <v>230300</v>
      </c>
      <c r="D1348" s="327">
        <v>101560.38</v>
      </c>
      <c r="E1348" s="76">
        <v>44.1</v>
      </c>
    </row>
    <row r="1349" spans="1:5" ht="12.75">
      <c r="A1349" s="328" t="s">
        <v>264</v>
      </c>
      <c r="B1349" s="328" t="s">
        <v>265</v>
      </c>
      <c r="C1349" s="329" t="s">
        <v>115</v>
      </c>
      <c r="D1349" s="329">
        <v>101560.38</v>
      </c>
      <c r="E1349" s="366" t="s">
        <v>115</v>
      </c>
    </row>
    <row r="1350" spans="1:5" ht="12.75">
      <c r="A1350" s="33" t="s">
        <v>307</v>
      </c>
      <c r="B1350" s="33" t="s">
        <v>308</v>
      </c>
      <c r="C1350" s="327">
        <v>7861</v>
      </c>
      <c r="D1350" s="327">
        <v>3875.72</v>
      </c>
      <c r="E1350" s="76">
        <v>49.3</v>
      </c>
    </row>
    <row r="1351" spans="1:5" ht="12.75">
      <c r="A1351" s="328" t="s">
        <v>316</v>
      </c>
      <c r="B1351" s="328" t="s">
        <v>317</v>
      </c>
      <c r="C1351" s="329" t="s">
        <v>115</v>
      </c>
      <c r="D1351" s="329">
        <v>3875.72</v>
      </c>
      <c r="E1351" s="366" t="s">
        <v>115</v>
      </c>
    </row>
    <row r="1352" spans="1:5" ht="12.75">
      <c r="A1352" s="325" t="s">
        <v>678</v>
      </c>
      <c r="B1352" s="325" t="s">
        <v>1256</v>
      </c>
      <c r="C1352" s="326">
        <v>12000</v>
      </c>
      <c r="D1352" s="326">
        <v>7838.56</v>
      </c>
      <c r="E1352" s="365">
        <v>65.32</v>
      </c>
    </row>
    <row r="1353" spans="1:5" ht="12.75">
      <c r="A1353" s="401" t="s">
        <v>665</v>
      </c>
      <c r="B1353" s="402"/>
      <c r="C1353" s="322">
        <v>12000</v>
      </c>
      <c r="D1353" s="322">
        <v>7838.56</v>
      </c>
      <c r="E1353" s="361">
        <v>65.32</v>
      </c>
    </row>
    <row r="1354" spans="1:5" ht="12.75">
      <c r="A1354" s="401" t="s">
        <v>666</v>
      </c>
      <c r="B1354" s="402"/>
      <c r="C1354" s="322">
        <v>12000</v>
      </c>
      <c r="D1354" s="322">
        <v>7838.56</v>
      </c>
      <c r="E1354" s="361">
        <v>65.32</v>
      </c>
    </row>
    <row r="1355" spans="1:5" ht="12.75">
      <c r="A1355" s="33" t="s">
        <v>284</v>
      </c>
      <c r="B1355" s="33" t="s">
        <v>285</v>
      </c>
      <c r="C1355" s="327">
        <v>12000</v>
      </c>
      <c r="D1355" s="327">
        <v>7838.56</v>
      </c>
      <c r="E1355" s="76">
        <v>65.32</v>
      </c>
    </row>
    <row r="1356" spans="1:5" ht="12.75">
      <c r="A1356" s="328" t="s">
        <v>298</v>
      </c>
      <c r="B1356" s="328" t="s">
        <v>299</v>
      </c>
      <c r="C1356" s="329" t="s">
        <v>115</v>
      </c>
      <c r="D1356" s="329">
        <v>7838.56</v>
      </c>
      <c r="E1356" s="366" t="s">
        <v>115</v>
      </c>
    </row>
    <row r="1357" spans="1:5" ht="12.75">
      <c r="A1357" s="325" t="s">
        <v>680</v>
      </c>
      <c r="B1357" s="325" t="s">
        <v>871</v>
      </c>
      <c r="C1357" s="326">
        <v>58997</v>
      </c>
      <c r="D1357" s="326">
        <v>29126.61</v>
      </c>
      <c r="E1357" s="365">
        <v>49.37</v>
      </c>
    </row>
    <row r="1358" spans="1:5" ht="12.75">
      <c r="A1358" s="401" t="s">
        <v>665</v>
      </c>
      <c r="B1358" s="402"/>
      <c r="C1358" s="322">
        <v>40977</v>
      </c>
      <c r="D1358" s="322">
        <v>21686.61</v>
      </c>
      <c r="E1358" s="361">
        <v>52.92</v>
      </c>
    </row>
    <row r="1359" spans="1:5" ht="12.75">
      <c r="A1359" s="401" t="s">
        <v>666</v>
      </c>
      <c r="B1359" s="402"/>
      <c r="C1359" s="322">
        <v>40977</v>
      </c>
      <c r="D1359" s="322">
        <v>21686.61</v>
      </c>
      <c r="E1359" s="361">
        <v>52.92</v>
      </c>
    </row>
    <row r="1360" spans="1:5" ht="12.75">
      <c r="A1360" s="33" t="s">
        <v>243</v>
      </c>
      <c r="B1360" s="33" t="s">
        <v>244</v>
      </c>
      <c r="C1360" s="327">
        <v>25875</v>
      </c>
      <c r="D1360" s="327">
        <v>15875.2</v>
      </c>
      <c r="E1360" s="76">
        <v>61.35</v>
      </c>
    </row>
    <row r="1361" spans="1:5" ht="12.75">
      <c r="A1361" s="328" t="s">
        <v>245</v>
      </c>
      <c r="B1361" s="328" t="s">
        <v>246</v>
      </c>
      <c r="C1361" s="329" t="s">
        <v>115</v>
      </c>
      <c r="D1361" s="329">
        <v>15875.2</v>
      </c>
      <c r="E1361" s="366" t="s">
        <v>115</v>
      </c>
    </row>
    <row r="1362" spans="1:5" ht="12.75">
      <c r="A1362" s="33" t="s">
        <v>249</v>
      </c>
      <c r="B1362" s="33" t="s">
        <v>250</v>
      </c>
      <c r="C1362" s="327">
        <v>2000</v>
      </c>
      <c r="D1362" s="327">
        <v>0</v>
      </c>
      <c r="E1362" s="76">
        <v>0</v>
      </c>
    </row>
    <row r="1363" spans="1:5" ht="12.75">
      <c r="A1363" s="328" t="s">
        <v>251</v>
      </c>
      <c r="B1363" s="328" t="s">
        <v>250</v>
      </c>
      <c r="C1363" s="329" t="s">
        <v>115</v>
      </c>
      <c r="D1363" s="329">
        <v>0</v>
      </c>
      <c r="E1363" s="366" t="s">
        <v>115</v>
      </c>
    </row>
    <row r="1364" spans="1:5" ht="12.75">
      <c r="A1364" s="33" t="s">
        <v>252</v>
      </c>
      <c r="B1364" s="33" t="s">
        <v>253</v>
      </c>
      <c r="C1364" s="327">
        <v>4270</v>
      </c>
      <c r="D1364" s="327">
        <v>2619.41</v>
      </c>
      <c r="E1364" s="76">
        <v>61.34</v>
      </c>
    </row>
    <row r="1365" spans="1:5" ht="12.75">
      <c r="A1365" s="328" t="s">
        <v>256</v>
      </c>
      <c r="B1365" s="328" t="s">
        <v>257</v>
      </c>
      <c r="C1365" s="329" t="s">
        <v>115</v>
      </c>
      <c r="D1365" s="329">
        <v>2619.41</v>
      </c>
      <c r="E1365" s="366" t="s">
        <v>115</v>
      </c>
    </row>
    <row r="1366" spans="1:5" ht="12.75">
      <c r="A1366" s="33" t="s">
        <v>260</v>
      </c>
      <c r="B1366" s="33" t="s">
        <v>261</v>
      </c>
      <c r="C1366" s="327">
        <v>8832</v>
      </c>
      <c r="D1366" s="327">
        <v>3192</v>
      </c>
      <c r="E1366" s="76">
        <v>36.14</v>
      </c>
    </row>
    <row r="1367" spans="1:5" ht="12.75">
      <c r="A1367" s="328" t="s">
        <v>264</v>
      </c>
      <c r="B1367" s="328" t="s">
        <v>265</v>
      </c>
      <c r="C1367" s="329" t="s">
        <v>115</v>
      </c>
      <c r="D1367" s="329">
        <v>3192</v>
      </c>
      <c r="E1367" s="366" t="s">
        <v>115</v>
      </c>
    </row>
    <row r="1368" spans="1:5" ht="12.75">
      <c r="A1368" s="401" t="s">
        <v>670</v>
      </c>
      <c r="B1368" s="402"/>
      <c r="C1368" s="322">
        <v>18020</v>
      </c>
      <c r="D1368" s="322">
        <v>7440</v>
      </c>
      <c r="E1368" s="361">
        <v>41.29</v>
      </c>
    </row>
    <row r="1369" spans="1:5" ht="12.75">
      <c r="A1369" s="401" t="s">
        <v>779</v>
      </c>
      <c r="B1369" s="402"/>
      <c r="C1369" s="322">
        <v>18020</v>
      </c>
      <c r="D1369" s="322">
        <v>7440</v>
      </c>
      <c r="E1369" s="361">
        <v>41.29</v>
      </c>
    </row>
    <row r="1370" spans="1:5" ht="12.75">
      <c r="A1370" s="33" t="s">
        <v>270</v>
      </c>
      <c r="B1370" s="33" t="s">
        <v>271</v>
      </c>
      <c r="C1370" s="327">
        <v>18020</v>
      </c>
      <c r="D1370" s="327">
        <v>7440</v>
      </c>
      <c r="E1370" s="76">
        <v>41.29</v>
      </c>
    </row>
    <row r="1371" spans="1:5" ht="12.75">
      <c r="A1371" s="328" t="s">
        <v>272</v>
      </c>
      <c r="B1371" s="328" t="s">
        <v>273</v>
      </c>
      <c r="C1371" s="329" t="s">
        <v>115</v>
      </c>
      <c r="D1371" s="329">
        <v>7440</v>
      </c>
      <c r="E1371" s="366" t="s">
        <v>115</v>
      </c>
    </row>
    <row r="1372" spans="1:5" ht="12.75">
      <c r="A1372" s="325" t="s">
        <v>682</v>
      </c>
      <c r="B1372" s="325" t="s">
        <v>872</v>
      </c>
      <c r="C1372" s="326">
        <v>626443</v>
      </c>
      <c r="D1372" s="326">
        <v>252076.7</v>
      </c>
      <c r="E1372" s="365">
        <v>40.24</v>
      </c>
    </row>
    <row r="1373" spans="1:5" ht="12.75">
      <c r="A1373" s="401" t="s">
        <v>665</v>
      </c>
      <c r="B1373" s="402"/>
      <c r="C1373" s="322">
        <v>400820</v>
      </c>
      <c r="D1373" s="322">
        <v>151709.49</v>
      </c>
      <c r="E1373" s="361">
        <v>37.85</v>
      </c>
    </row>
    <row r="1374" spans="1:5" ht="12.75">
      <c r="A1374" s="401" t="s">
        <v>666</v>
      </c>
      <c r="B1374" s="402"/>
      <c r="C1374" s="322">
        <v>400820</v>
      </c>
      <c r="D1374" s="322">
        <v>151709.49</v>
      </c>
      <c r="E1374" s="361">
        <v>37.85</v>
      </c>
    </row>
    <row r="1375" spans="1:5" ht="12.75">
      <c r="A1375" s="33" t="s">
        <v>243</v>
      </c>
      <c r="B1375" s="33" t="s">
        <v>244</v>
      </c>
      <c r="C1375" s="327">
        <v>308000</v>
      </c>
      <c r="D1375" s="327">
        <v>124867.51</v>
      </c>
      <c r="E1375" s="76">
        <v>40.54</v>
      </c>
    </row>
    <row r="1376" spans="1:5" ht="12.75">
      <c r="A1376" s="328" t="s">
        <v>245</v>
      </c>
      <c r="B1376" s="328" t="s">
        <v>246</v>
      </c>
      <c r="C1376" s="329" t="s">
        <v>115</v>
      </c>
      <c r="D1376" s="329">
        <v>124867.51</v>
      </c>
      <c r="E1376" s="366" t="s">
        <v>115</v>
      </c>
    </row>
    <row r="1377" spans="1:5" ht="12.75">
      <c r="A1377" s="33" t="s">
        <v>249</v>
      </c>
      <c r="B1377" s="33" t="s">
        <v>250</v>
      </c>
      <c r="C1377" s="327">
        <v>14000</v>
      </c>
      <c r="D1377" s="327">
        <v>0</v>
      </c>
      <c r="E1377" s="76">
        <v>0</v>
      </c>
    </row>
    <row r="1378" spans="1:5" ht="12.75">
      <c r="A1378" s="328" t="s">
        <v>251</v>
      </c>
      <c r="B1378" s="328" t="s">
        <v>250</v>
      </c>
      <c r="C1378" s="329" t="s">
        <v>115</v>
      </c>
      <c r="D1378" s="329">
        <v>0</v>
      </c>
      <c r="E1378" s="366" t="s">
        <v>115</v>
      </c>
    </row>
    <row r="1379" spans="1:5" ht="12.75">
      <c r="A1379" s="33" t="s">
        <v>252</v>
      </c>
      <c r="B1379" s="33" t="s">
        <v>253</v>
      </c>
      <c r="C1379" s="327">
        <v>50820</v>
      </c>
      <c r="D1379" s="327">
        <v>20603.18</v>
      </c>
      <c r="E1379" s="76">
        <v>40.54</v>
      </c>
    </row>
    <row r="1380" spans="1:5" ht="12.75">
      <c r="A1380" s="328" t="s">
        <v>256</v>
      </c>
      <c r="B1380" s="328" t="s">
        <v>257</v>
      </c>
      <c r="C1380" s="329" t="s">
        <v>115</v>
      </c>
      <c r="D1380" s="329">
        <v>20603.18</v>
      </c>
      <c r="E1380" s="366" t="s">
        <v>115</v>
      </c>
    </row>
    <row r="1381" spans="1:5" ht="12.75">
      <c r="A1381" s="33" t="s">
        <v>260</v>
      </c>
      <c r="B1381" s="33" t="s">
        <v>261</v>
      </c>
      <c r="C1381" s="327">
        <v>28000</v>
      </c>
      <c r="D1381" s="327">
        <v>6238.8</v>
      </c>
      <c r="E1381" s="76">
        <v>22.28</v>
      </c>
    </row>
    <row r="1382" spans="1:5" ht="12.75">
      <c r="A1382" s="328" t="s">
        <v>264</v>
      </c>
      <c r="B1382" s="328" t="s">
        <v>265</v>
      </c>
      <c r="C1382" s="329" t="s">
        <v>115</v>
      </c>
      <c r="D1382" s="329">
        <v>6238.8</v>
      </c>
      <c r="E1382" s="366" t="s">
        <v>115</v>
      </c>
    </row>
    <row r="1383" spans="1:5" ht="12.75">
      <c r="A1383" s="401" t="s">
        <v>670</v>
      </c>
      <c r="B1383" s="402"/>
      <c r="C1383" s="322">
        <v>225623</v>
      </c>
      <c r="D1383" s="322">
        <v>100367.21</v>
      </c>
      <c r="E1383" s="361">
        <v>44.48</v>
      </c>
    </row>
    <row r="1384" spans="1:5" ht="12.75">
      <c r="A1384" s="401" t="s">
        <v>779</v>
      </c>
      <c r="B1384" s="402"/>
      <c r="C1384" s="322">
        <v>30000</v>
      </c>
      <c r="D1384" s="322">
        <v>14400</v>
      </c>
      <c r="E1384" s="361">
        <v>48</v>
      </c>
    </row>
    <row r="1385" spans="1:5" ht="12.75">
      <c r="A1385" s="33" t="s">
        <v>260</v>
      </c>
      <c r="B1385" s="33" t="s">
        <v>261</v>
      </c>
      <c r="C1385" s="327">
        <v>1400</v>
      </c>
      <c r="D1385" s="327">
        <v>0</v>
      </c>
      <c r="E1385" s="76">
        <v>0</v>
      </c>
    </row>
    <row r="1386" spans="1:5" ht="12.75">
      <c r="A1386" s="328" t="s">
        <v>262</v>
      </c>
      <c r="B1386" s="328" t="s">
        <v>263</v>
      </c>
      <c r="C1386" s="329" t="s">
        <v>115</v>
      </c>
      <c r="D1386" s="329">
        <v>0</v>
      </c>
      <c r="E1386" s="366" t="s">
        <v>115</v>
      </c>
    </row>
    <row r="1387" spans="1:5" ht="12.75">
      <c r="A1387" s="328" t="s">
        <v>266</v>
      </c>
      <c r="B1387" s="328" t="s">
        <v>267</v>
      </c>
      <c r="C1387" s="329" t="s">
        <v>115</v>
      </c>
      <c r="D1387" s="329">
        <v>0</v>
      </c>
      <c r="E1387" s="366" t="s">
        <v>115</v>
      </c>
    </row>
    <row r="1388" spans="1:5" ht="12.75">
      <c r="A1388" s="33" t="s">
        <v>270</v>
      </c>
      <c r="B1388" s="33" t="s">
        <v>271</v>
      </c>
      <c r="C1388" s="327">
        <v>28000</v>
      </c>
      <c r="D1388" s="327">
        <v>2212.5</v>
      </c>
      <c r="E1388" s="76">
        <v>7.9</v>
      </c>
    </row>
    <row r="1389" spans="1:5" ht="12.75">
      <c r="A1389" s="328" t="s">
        <v>272</v>
      </c>
      <c r="B1389" s="328" t="s">
        <v>273</v>
      </c>
      <c r="C1389" s="329" t="s">
        <v>115</v>
      </c>
      <c r="D1389" s="329">
        <v>2212.5</v>
      </c>
      <c r="E1389" s="366" t="s">
        <v>115</v>
      </c>
    </row>
    <row r="1390" spans="1:5" ht="12.75">
      <c r="A1390" s="33" t="s">
        <v>399</v>
      </c>
      <c r="B1390" s="33" t="s">
        <v>400</v>
      </c>
      <c r="C1390" s="327">
        <v>600</v>
      </c>
      <c r="D1390" s="327">
        <v>12187.5</v>
      </c>
      <c r="E1390" s="76">
        <v>2031.25</v>
      </c>
    </row>
    <row r="1391" spans="1:5" ht="12.75">
      <c r="A1391" s="328" t="s">
        <v>401</v>
      </c>
      <c r="B1391" s="328" t="s">
        <v>232</v>
      </c>
      <c r="C1391" s="329" t="s">
        <v>115</v>
      </c>
      <c r="D1391" s="329">
        <v>0</v>
      </c>
      <c r="E1391" s="366" t="s">
        <v>115</v>
      </c>
    </row>
    <row r="1392" spans="1:5" ht="12.75">
      <c r="A1392" s="328" t="s">
        <v>406</v>
      </c>
      <c r="B1392" s="328" t="s">
        <v>235</v>
      </c>
      <c r="C1392" s="329" t="s">
        <v>115</v>
      </c>
      <c r="D1392" s="329">
        <v>12187.5</v>
      </c>
      <c r="E1392" s="366" t="s">
        <v>115</v>
      </c>
    </row>
    <row r="1393" spans="1:5" ht="12.75">
      <c r="A1393" s="401" t="s">
        <v>766</v>
      </c>
      <c r="B1393" s="402"/>
      <c r="C1393" s="322">
        <v>195623</v>
      </c>
      <c r="D1393" s="322">
        <v>85967.21</v>
      </c>
      <c r="E1393" s="361">
        <v>43.95</v>
      </c>
    </row>
    <row r="1394" spans="1:5" ht="12.75">
      <c r="A1394" s="33" t="s">
        <v>243</v>
      </c>
      <c r="B1394" s="33" t="s">
        <v>244</v>
      </c>
      <c r="C1394" s="327">
        <v>148984</v>
      </c>
      <c r="D1394" s="327">
        <v>67209.19</v>
      </c>
      <c r="E1394" s="76">
        <v>45.11</v>
      </c>
    </row>
    <row r="1395" spans="1:5" ht="12.75">
      <c r="A1395" s="328" t="s">
        <v>245</v>
      </c>
      <c r="B1395" s="328" t="s">
        <v>246</v>
      </c>
      <c r="C1395" s="329" t="s">
        <v>115</v>
      </c>
      <c r="D1395" s="329">
        <v>67209.19</v>
      </c>
      <c r="E1395" s="366" t="s">
        <v>115</v>
      </c>
    </row>
    <row r="1396" spans="1:5" ht="12.75">
      <c r="A1396" s="33" t="s">
        <v>249</v>
      </c>
      <c r="B1396" s="33" t="s">
        <v>250</v>
      </c>
      <c r="C1396" s="327">
        <v>8000</v>
      </c>
      <c r="D1396" s="327">
        <v>3000</v>
      </c>
      <c r="E1396" s="76">
        <v>37.5</v>
      </c>
    </row>
    <row r="1397" spans="1:5" ht="12.75">
      <c r="A1397" s="328" t="s">
        <v>251</v>
      </c>
      <c r="B1397" s="328" t="s">
        <v>250</v>
      </c>
      <c r="C1397" s="329" t="s">
        <v>115</v>
      </c>
      <c r="D1397" s="329">
        <v>3000</v>
      </c>
      <c r="E1397" s="366" t="s">
        <v>115</v>
      </c>
    </row>
    <row r="1398" spans="1:5" ht="12.75">
      <c r="A1398" s="33" t="s">
        <v>252</v>
      </c>
      <c r="B1398" s="33" t="s">
        <v>253</v>
      </c>
      <c r="C1398" s="327">
        <v>24239</v>
      </c>
      <c r="D1398" s="327">
        <v>11089.53</v>
      </c>
      <c r="E1398" s="76">
        <v>45.75</v>
      </c>
    </row>
    <row r="1399" spans="1:5" ht="12.75">
      <c r="A1399" s="328" t="s">
        <v>256</v>
      </c>
      <c r="B1399" s="328" t="s">
        <v>257</v>
      </c>
      <c r="C1399" s="329" t="s">
        <v>115</v>
      </c>
      <c r="D1399" s="329">
        <v>11089.53</v>
      </c>
      <c r="E1399" s="366" t="s">
        <v>115</v>
      </c>
    </row>
    <row r="1400" spans="1:5" ht="12.75">
      <c r="A1400" s="33" t="s">
        <v>260</v>
      </c>
      <c r="B1400" s="33" t="s">
        <v>261</v>
      </c>
      <c r="C1400" s="327">
        <v>14400</v>
      </c>
      <c r="D1400" s="327">
        <v>4668.49</v>
      </c>
      <c r="E1400" s="76">
        <v>32.42</v>
      </c>
    </row>
    <row r="1401" spans="1:5" ht="12.75">
      <c r="A1401" s="328" t="s">
        <v>264</v>
      </c>
      <c r="B1401" s="328" t="s">
        <v>265</v>
      </c>
      <c r="C1401" s="329" t="s">
        <v>115</v>
      </c>
      <c r="D1401" s="329">
        <v>4668.49</v>
      </c>
      <c r="E1401" s="366" t="s">
        <v>115</v>
      </c>
    </row>
    <row r="1402" spans="1:5" ht="12.75">
      <c r="A1402" s="325" t="s">
        <v>804</v>
      </c>
      <c r="B1402" s="325" t="s">
        <v>874</v>
      </c>
      <c r="C1402" s="326">
        <v>5000</v>
      </c>
      <c r="D1402" s="326">
        <v>0</v>
      </c>
      <c r="E1402" s="365">
        <v>0</v>
      </c>
    </row>
    <row r="1403" spans="1:5" ht="12.75">
      <c r="A1403" s="401" t="s">
        <v>670</v>
      </c>
      <c r="B1403" s="402"/>
      <c r="C1403" s="322">
        <v>5000</v>
      </c>
      <c r="D1403" s="322">
        <v>0</v>
      </c>
      <c r="E1403" s="361">
        <v>0</v>
      </c>
    </row>
    <row r="1404" spans="1:5" ht="12.75">
      <c r="A1404" s="401" t="s">
        <v>780</v>
      </c>
      <c r="B1404" s="402"/>
      <c r="C1404" s="322">
        <v>5000</v>
      </c>
      <c r="D1404" s="322">
        <v>0</v>
      </c>
      <c r="E1404" s="361">
        <v>0</v>
      </c>
    </row>
    <row r="1405" spans="1:5" ht="12.75">
      <c r="A1405" s="33" t="s">
        <v>270</v>
      </c>
      <c r="B1405" s="33" t="s">
        <v>271</v>
      </c>
      <c r="C1405" s="327">
        <v>5000</v>
      </c>
      <c r="D1405" s="327">
        <v>0</v>
      </c>
      <c r="E1405" s="76">
        <v>0</v>
      </c>
    </row>
    <row r="1406" spans="1:5" ht="12.75">
      <c r="A1406" s="328" t="s">
        <v>272</v>
      </c>
      <c r="B1406" s="328" t="s">
        <v>273</v>
      </c>
      <c r="C1406" s="329" t="s">
        <v>115</v>
      </c>
      <c r="D1406" s="329">
        <v>0</v>
      </c>
      <c r="E1406" s="366" t="s">
        <v>115</v>
      </c>
    </row>
    <row r="1407" spans="1:5" ht="12.75">
      <c r="A1407" s="325" t="s">
        <v>738</v>
      </c>
      <c r="B1407" s="325" t="s">
        <v>875</v>
      </c>
      <c r="C1407" s="326">
        <v>151200</v>
      </c>
      <c r="D1407" s="326">
        <v>11800.35</v>
      </c>
      <c r="E1407" s="365">
        <v>7.8</v>
      </c>
    </row>
    <row r="1408" spans="1:5" ht="12.75">
      <c r="A1408" s="401" t="s">
        <v>665</v>
      </c>
      <c r="B1408" s="402"/>
      <c r="C1408" s="322">
        <v>18250</v>
      </c>
      <c r="D1408" s="322">
        <v>0</v>
      </c>
      <c r="E1408" s="361">
        <v>0</v>
      </c>
    </row>
    <row r="1409" spans="1:5" ht="12.75">
      <c r="A1409" s="401" t="s">
        <v>666</v>
      </c>
      <c r="B1409" s="402"/>
      <c r="C1409" s="322">
        <v>18250</v>
      </c>
      <c r="D1409" s="322">
        <v>0</v>
      </c>
      <c r="E1409" s="361">
        <v>0</v>
      </c>
    </row>
    <row r="1410" spans="1:5" ht="12.75">
      <c r="A1410" s="33" t="s">
        <v>399</v>
      </c>
      <c r="B1410" s="33" t="s">
        <v>400</v>
      </c>
      <c r="C1410" s="327">
        <v>18250</v>
      </c>
      <c r="D1410" s="327">
        <v>0</v>
      </c>
      <c r="E1410" s="76">
        <v>0</v>
      </c>
    </row>
    <row r="1411" spans="1:5" ht="12.75">
      <c r="A1411" s="328" t="s">
        <v>405</v>
      </c>
      <c r="B1411" s="328" t="s">
        <v>234</v>
      </c>
      <c r="C1411" s="329" t="s">
        <v>115</v>
      </c>
      <c r="D1411" s="329">
        <v>0</v>
      </c>
      <c r="E1411" s="366" t="s">
        <v>115</v>
      </c>
    </row>
    <row r="1412" spans="1:5" ht="12.75">
      <c r="A1412" s="401" t="s">
        <v>667</v>
      </c>
      <c r="B1412" s="402"/>
      <c r="C1412" s="322">
        <v>113850</v>
      </c>
      <c r="D1412" s="322">
        <v>11799.34</v>
      </c>
      <c r="E1412" s="361">
        <v>10.36</v>
      </c>
    </row>
    <row r="1413" spans="1:5" ht="12.75">
      <c r="A1413" s="401" t="s">
        <v>1341</v>
      </c>
      <c r="B1413" s="402"/>
      <c r="C1413" s="322">
        <v>113850</v>
      </c>
      <c r="D1413" s="322">
        <v>11799.34</v>
      </c>
      <c r="E1413" s="361">
        <v>10.36</v>
      </c>
    </row>
    <row r="1414" spans="1:5" ht="12.75">
      <c r="A1414" s="33" t="s">
        <v>399</v>
      </c>
      <c r="B1414" s="33" t="s">
        <v>400</v>
      </c>
      <c r="C1414" s="327">
        <v>113850</v>
      </c>
      <c r="D1414" s="327">
        <v>11799.34</v>
      </c>
      <c r="E1414" s="76">
        <v>10.36</v>
      </c>
    </row>
    <row r="1415" spans="1:5" ht="12.75">
      <c r="A1415" s="328" t="s">
        <v>401</v>
      </c>
      <c r="B1415" s="328" t="s">
        <v>232</v>
      </c>
      <c r="C1415" s="329" t="s">
        <v>115</v>
      </c>
      <c r="D1415" s="329">
        <v>2170.48</v>
      </c>
      <c r="E1415" s="366" t="s">
        <v>115</v>
      </c>
    </row>
    <row r="1416" spans="1:5" ht="12.75">
      <c r="A1416" s="328" t="s">
        <v>402</v>
      </c>
      <c r="B1416" s="328" t="s">
        <v>233</v>
      </c>
      <c r="C1416" s="329" t="s">
        <v>115</v>
      </c>
      <c r="D1416" s="329">
        <v>1800.02</v>
      </c>
      <c r="E1416" s="366" t="s">
        <v>115</v>
      </c>
    </row>
    <row r="1417" spans="1:5" ht="12.75">
      <c r="A1417" s="328" t="s">
        <v>403</v>
      </c>
      <c r="B1417" s="328" t="s">
        <v>404</v>
      </c>
      <c r="C1417" s="329" t="s">
        <v>115</v>
      </c>
      <c r="D1417" s="329">
        <v>0</v>
      </c>
      <c r="E1417" s="366" t="s">
        <v>115</v>
      </c>
    </row>
    <row r="1418" spans="1:5" ht="12.75">
      <c r="A1418" s="328" t="s">
        <v>405</v>
      </c>
      <c r="B1418" s="328" t="s">
        <v>234</v>
      </c>
      <c r="C1418" s="329" t="s">
        <v>115</v>
      </c>
      <c r="D1418" s="329">
        <v>2000</v>
      </c>
      <c r="E1418" s="366" t="s">
        <v>115</v>
      </c>
    </row>
    <row r="1419" spans="1:5" ht="12.75">
      <c r="A1419" s="328" t="s">
        <v>406</v>
      </c>
      <c r="B1419" s="328" t="s">
        <v>235</v>
      </c>
      <c r="C1419" s="329" t="s">
        <v>115</v>
      </c>
      <c r="D1419" s="329">
        <v>5828.84</v>
      </c>
      <c r="E1419" s="366" t="s">
        <v>115</v>
      </c>
    </row>
    <row r="1420" spans="1:5" ht="12.75">
      <c r="A1420" s="401" t="s">
        <v>672</v>
      </c>
      <c r="B1420" s="402"/>
      <c r="C1420" s="322">
        <v>9100</v>
      </c>
      <c r="D1420" s="322">
        <v>1.01</v>
      </c>
      <c r="E1420" s="361">
        <v>0.01</v>
      </c>
    </row>
    <row r="1421" spans="1:5" ht="12.75">
      <c r="A1421" s="401" t="s">
        <v>868</v>
      </c>
      <c r="B1421" s="402"/>
      <c r="C1421" s="322">
        <v>9100</v>
      </c>
      <c r="D1421" s="322">
        <v>1.01</v>
      </c>
      <c r="E1421" s="361">
        <v>0.01</v>
      </c>
    </row>
    <row r="1422" spans="1:5" ht="12.75">
      <c r="A1422" s="33" t="s">
        <v>399</v>
      </c>
      <c r="B1422" s="33" t="s">
        <v>400</v>
      </c>
      <c r="C1422" s="327">
        <v>9100</v>
      </c>
      <c r="D1422" s="327">
        <v>1.01</v>
      </c>
      <c r="E1422" s="76">
        <v>0.01</v>
      </c>
    </row>
    <row r="1423" spans="1:5" ht="12.75">
      <c r="A1423" s="328" t="s">
        <v>401</v>
      </c>
      <c r="B1423" s="328" t="s">
        <v>232</v>
      </c>
      <c r="C1423" s="329" t="s">
        <v>115</v>
      </c>
      <c r="D1423" s="329">
        <v>0</v>
      </c>
      <c r="E1423" s="366" t="s">
        <v>115</v>
      </c>
    </row>
    <row r="1424" spans="1:5" ht="12.75">
      <c r="A1424" s="328" t="s">
        <v>402</v>
      </c>
      <c r="B1424" s="328" t="s">
        <v>233</v>
      </c>
      <c r="C1424" s="329" t="s">
        <v>115</v>
      </c>
      <c r="D1424" s="329">
        <v>1.01</v>
      </c>
      <c r="E1424" s="366" t="s">
        <v>115</v>
      </c>
    </row>
    <row r="1425" spans="1:5" ht="12.75">
      <c r="A1425" s="328" t="s">
        <v>406</v>
      </c>
      <c r="B1425" s="328" t="s">
        <v>235</v>
      </c>
      <c r="C1425" s="329" t="s">
        <v>115</v>
      </c>
      <c r="D1425" s="329">
        <v>0</v>
      </c>
      <c r="E1425" s="366" t="s">
        <v>115</v>
      </c>
    </row>
    <row r="1426" spans="1:5" ht="12.75">
      <c r="A1426" s="401" t="s">
        <v>767</v>
      </c>
      <c r="B1426" s="402"/>
      <c r="C1426" s="322">
        <v>10000</v>
      </c>
      <c r="D1426" s="322">
        <v>0</v>
      </c>
      <c r="E1426" s="361">
        <v>0</v>
      </c>
    </row>
    <row r="1427" spans="1:5" ht="12.75">
      <c r="A1427" s="401" t="s">
        <v>869</v>
      </c>
      <c r="B1427" s="402"/>
      <c r="C1427" s="322">
        <v>10000</v>
      </c>
      <c r="D1427" s="322">
        <v>0</v>
      </c>
      <c r="E1427" s="361">
        <v>0</v>
      </c>
    </row>
    <row r="1428" spans="1:5" ht="12.75">
      <c r="A1428" s="33" t="s">
        <v>399</v>
      </c>
      <c r="B1428" s="33" t="s">
        <v>400</v>
      </c>
      <c r="C1428" s="327">
        <v>10000</v>
      </c>
      <c r="D1428" s="327">
        <v>0</v>
      </c>
      <c r="E1428" s="76">
        <v>0</v>
      </c>
    </row>
    <row r="1429" spans="1:5" ht="12.75">
      <c r="A1429" s="328" t="s">
        <v>401</v>
      </c>
      <c r="B1429" s="328" t="s">
        <v>232</v>
      </c>
      <c r="C1429" s="329" t="s">
        <v>115</v>
      </c>
      <c r="D1429" s="329">
        <v>0</v>
      </c>
      <c r="E1429" s="366" t="s">
        <v>115</v>
      </c>
    </row>
    <row r="1430" spans="1:5" ht="12.75">
      <c r="A1430" s="325" t="s">
        <v>927</v>
      </c>
      <c r="B1430" s="325" t="s">
        <v>1359</v>
      </c>
      <c r="C1430" s="326">
        <v>100000</v>
      </c>
      <c r="D1430" s="326">
        <v>0</v>
      </c>
      <c r="E1430" s="365">
        <v>0</v>
      </c>
    </row>
    <row r="1431" spans="1:5" ht="12.75">
      <c r="A1431" s="401" t="s">
        <v>665</v>
      </c>
      <c r="B1431" s="402"/>
      <c r="C1431" s="322">
        <v>100000</v>
      </c>
      <c r="D1431" s="322">
        <v>0</v>
      </c>
      <c r="E1431" s="361">
        <v>0</v>
      </c>
    </row>
    <row r="1432" spans="1:5" ht="12.75">
      <c r="A1432" s="401" t="s">
        <v>666</v>
      </c>
      <c r="B1432" s="402"/>
      <c r="C1432" s="322">
        <v>100000</v>
      </c>
      <c r="D1432" s="322">
        <v>0</v>
      </c>
      <c r="E1432" s="361">
        <v>0</v>
      </c>
    </row>
    <row r="1433" spans="1:5" ht="12.75">
      <c r="A1433" s="33" t="s">
        <v>427</v>
      </c>
      <c r="B1433" s="33" t="s">
        <v>428</v>
      </c>
      <c r="C1433" s="327">
        <v>100000</v>
      </c>
      <c r="D1433" s="327">
        <v>0</v>
      </c>
      <c r="E1433" s="76">
        <v>0</v>
      </c>
    </row>
    <row r="1434" spans="1:5" ht="12.75">
      <c r="A1434" s="328" t="s">
        <v>429</v>
      </c>
      <c r="B1434" s="328" t="s">
        <v>428</v>
      </c>
      <c r="C1434" s="329" t="s">
        <v>115</v>
      </c>
      <c r="D1434" s="329">
        <v>0</v>
      </c>
      <c r="E1434" s="366" t="s">
        <v>115</v>
      </c>
    </row>
    <row r="1435" spans="1:5" ht="12.75">
      <c r="A1435" s="403" t="s">
        <v>1042</v>
      </c>
      <c r="B1435" s="402"/>
      <c r="C1435" s="321">
        <v>5710200</v>
      </c>
      <c r="D1435" s="321">
        <v>2745625.44</v>
      </c>
      <c r="E1435" s="363">
        <v>48.08</v>
      </c>
    </row>
    <row r="1436" spans="1:5" ht="12.75">
      <c r="A1436" s="323" t="s">
        <v>788</v>
      </c>
      <c r="B1436" s="323" t="s">
        <v>789</v>
      </c>
      <c r="C1436" s="324">
        <v>5710200</v>
      </c>
      <c r="D1436" s="324">
        <v>2745625.44</v>
      </c>
      <c r="E1436" s="364">
        <v>48.08</v>
      </c>
    </row>
    <row r="1437" spans="1:5" ht="12.75">
      <c r="A1437" s="325" t="s">
        <v>676</v>
      </c>
      <c r="B1437" s="325" t="s">
        <v>870</v>
      </c>
      <c r="C1437" s="326">
        <v>5433300</v>
      </c>
      <c r="D1437" s="326">
        <v>2663561.23</v>
      </c>
      <c r="E1437" s="365">
        <v>49.02</v>
      </c>
    </row>
    <row r="1438" spans="1:5" ht="12.75">
      <c r="A1438" s="401" t="s">
        <v>665</v>
      </c>
      <c r="B1438" s="402"/>
      <c r="C1438" s="322">
        <v>3540400</v>
      </c>
      <c r="D1438" s="322">
        <v>1703721.67</v>
      </c>
      <c r="E1438" s="361">
        <v>48.12</v>
      </c>
    </row>
    <row r="1439" spans="1:5" ht="12.75">
      <c r="A1439" s="401" t="s">
        <v>666</v>
      </c>
      <c r="B1439" s="402"/>
      <c r="C1439" s="322">
        <v>3540400</v>
      </c>
      <c r="D1439" s="322">
        <v>1703721.67</v>
      </c>
      <c r="E1439" s="361">
        <v>48.12</v>
      </c>
    </row>
    <row r="1440" spans="1:5" ht="12.75">
      <c r="A1440" s="33" t="s">
        <v>243</v>
      </c>
      <c r="B1440" s="33" t="s">
        <v>244</v>
      </c>
      <c r="C1440" s="327">
        <v>2830000</v>
      </c>
      <c r="D1440" s="327">
        <v>1389138.26</v>
      </c>
      <c r="E1440" s="76">
        <v>49.09</v>
      </c>
    </row>
    <row r="1441" spans="1:5" ht="12.75">
      <c r="A1441" s="328" t="s">
        <v>245</v>
      </c>
      <c r="B1441" s="328" t="s">
        <v>246</v>
      </c>
      <c r="C1441" s="329" t="s">
        <v>115</v>
      </c>
      <c r="D1441" s="329">
        <v>1389138.26</v>
      </c>
      <c r="E1441" s="366" t="s">
        <v>115</v>
      </c>
    </row>
    <row r="1442" spans="1:5" ht="12.75">
      <c r="A1442" s="33" t="s">
        <v>249</v>
      </c>
      <c r="B1442" s="33" t="s">
        <v>250</v>
      </c>
      <c r="C1442" s="327">
        <v>102600</v>
      </c>
      <c r="D1442" s="327">
        <v>8000</v>
      </c>
      <c r="E1442" s="76">
        <v>7.8</v>
      </c>
    </row>
    <row r="1443" spans="1:5" ht="12.75">
      <c r="A1443" s="328" t="s">
        <v>251</v>
      </c>
      <c r="B1443" s="328" t="s">
        <v>250</v>
      </c>
      <c r="C1443" s="329" t="s">
        <v>115</v>
      </c>
      <c r="D1443" s="329">
        <v>8000</v>
      </c>
      <c r="E1443" s="366" t="s">
        <v>115</v>
      </c>
    </row>
    <row r="1444" spans="1:5" ht="12.75">
      <c r="A1444" s="33" t="s">
        <v>252</v>
      </c>
      <c r="B1444" s="33" t="s">
        <v>253</v>
      </c>
      <c r="C1444" s="327">
        <v>465000</v>
      </c>
      <c r="D1444" s="327">
        <v>223397.12</v>
      </c>
      <c r="E1444" s="76">
        <v>48.04</v>
      </c>
    </row>
    <row r="1445" spans="1:5" ht="12.75">
      <c r="A1445" s="328" t="s">
        <v>256</v>
      </c>
      <c r="B1445" s="328" t="s">
        <v>257</v>
      </c>
      <c r="C1445" s="329" t="s">
        <v>115</v>
      </c>
      <c r="D1445" s="329">
        <v>223397.12</v>
      </c>
      <c r="E1445" s="366" t="s">
        <v>115</v>
      </c>
    </row>
    <row r="1446" spans="1:5" ht="12.75">
      <c r="A1446" s="33" t="s">
        <v>260</v>
      </c>
      <c r="B1446" s="33" t="s">
        <v>261</v>
      </c>
      <c r="C1446" s="327">
        <v>132000</v>
      </c>
      <c r="D1446" s="327">
        <v>65609.06</v>
      </c>
      <c r="E1446" s="76">
        <v>49.7</v>
      </c>
    </row>
    <row r="1447" spans="1:5" ht="12.75">
      <c r="A1447" s="328" t="s">
        <v>264</v>
      </c>
      <c r="B1447" s="328" t="s">
        <v>265</v>
      </c>
      <c r="C1447" s="329" t="s">
        <v>115</v>
      </c>
      <c r="D1447" s="329">
        <v>65609.06</v>
      </c>
      <c r="E1447" s="366" t="s">
        <v>115</v>
      </c>
    </row>
    <row r="1448" spans="1:5" ht="12.75">
      <c r="A1448" s="33" t="s">
        <v>284</v>
      </c>
      <c r="B1448" s="33" t="s">
        <v>285</v>
      </c>
      <c r="C1448" s="327">
        <v>0</v>
      </c>
      <c r="D1448" s="327">
        <v>13885.42</v>
      </c>
      <c r="E1448" s="76" t="s">
        <v>115</v>
      </c>
    </row>
    <row r="1449" spans="1:5" ht="12.75">
      <c r="A1449" s="328" t="s">
        <v>298</v>
      </c>
      <c r="B1449" s="328" t="s">
        <v>299</v>
      </c>
      <c r="C1449" s="329" t="s">
        <v>115</v>
      </c>
      <c r="D1449" s="329">
        <v>13885.42</v>
      </c>
      <c r="E1449" s="366" t="s">
        <v>115</v>
      </c>
    </row>
    <row r="1450" spans="1:5" ht="12.75">
      <c r="A1450" s="33" t="s">
        <v>307</v>
      </c>
      <c r="B1450" s="33" t="s">
        <v>308</v>
      </c>
      <c r="C1450" s="327">
        <v>10800</v>
      </c>
      <c r="D1450" s="327">
        <v>3691.81</v>
      </c>
      <c r="E1450" s="76">
        <v>34.18</v>
      </c>
    </row>
    <row r="1451" spans="1:5" ht="12.75">
      <c r="A1451" s="328" t="s">
        <v>309</v>
      </c>
      <c r="B1451" s="328" t="s">
        <v>310</v>
      </c>
      <c r="C1451" s="329" t="s">
        <v>115</v>
      </c>
      <c r="D1451" s="329">
        <v>0</v>
      </c>
      <c r="E1451" s="366" t="s">
        <v>115</v>
      </c>
    </row>
    <row r="1452" spans="1:5" ht="12.75">
      <c r="A1452" s="328" t="s">
        <v>316</v>
      </c>
      <c r="B1452" s="328" t="s">
        <v>317</v>
      </c>
      <c r="C1452" s="329" t="s">
        <v>115</v>
      </c>
      <c r="D1452" s="329">
        <v>3691.81</v>
      </c>
      <c r="E1452" s="366" t="s">
        <v>115</v>
      </c>
    </row>
    <row r="1453" spans="1:5" ht="12.75">
      <c r="A1453" s="401" t="s">
        <v>667</v>
      </c>
      <c r="B1453" s="402"/>
      <c r="C1453" s="322">
        <v>878500</v>
      </c>
      <c r="D1453" s="322">
        <v>525811.66</v>
      </c>
      <c r="E1453" s="361">
        <v>59.85</v>
      </c>
    </row>
    <row r="1454" spans="1:5" ht="12.75">
      <c r="A1454" s="401" t="s">
        <v>1341</v>
      </c>
      <c r="B1454" s="402"/>
      <c r="C1454" s="322">
        <v>878500</v>
      </c>
      <c r="D1454" s="322">
        <v>525811.66</v>
      </c>
      <c r="E1454" s="361">
        <v>59.85</v>
      </c>
    </row>
    <row r="1455" spans="1:5" ht="12.75">
      <c r="A1455" s="33" t="s">
        <v>260</v>
      </c>
      <c r="B1455" s="33" t="s">
        <v>261</v>
      </c>
      <c r="C1455" s="327">
        <v>19000</v>
      </c>
      <c r="D1455" s="327">
        <v>3465</v>
      </c>
      <c r="E1455" s="76">
        <v>18.24</v>
      </c>
    </row>
    <row r="1456" spans="1:5" ht="12.75">
      <c r="A1456" s="328" t="s">
        <v>262</v>
      </c>
      <c r="B1456" s="328" t="s">
        <v>263</v>
      </c>
      <c r="C1456" s="329" t="s">
        <v>115</v>
      </c>
      <c r="D1456" s="329">
        <v>1860</v>
      </c>
      <c r="E1456" s="366" t="s">
        <v>115</v>
      </c>
    </row>
    <row r="1457" spans="1:5" ht="12.75">
      <c r="A1457" s="328" t="s">
        <v>264</v>
      </c>
      <c r="B1457" s="328" t="s">
        <v>265</v>
      </c>
      <c r="C1457" s="329" t="s">
        <v>115</v>
      </c>
      <c r="D1457" s="329">
        <v>0</v>
      </c>
      <c r="E1457" s="366" t="s">
        <v>115</v>
      </c>
    </row>
    <row r="1458" spans="1:5" ht="12.75">
      <c r="A1458" s="328" t="s">
        <v>266</v>
      </c>
      <c r="B1458" s="328" t="s">
        <v>267</v>
      </c>
      <c r="C1458" s="329" t="s">
        <v>115</v>
      </c>
      <c r="D1458" s="329">
        <v>1605</v>
      </c>
      <c r="E1458" s="366" t="s">
        <v>115</v>
      </c>
    </row>
    <row r="1459" spans="1:5" ht="12.75">
      <c r="A1459" s="33" t="s">
        <v>270</v>
      </c>
      <c r="B1459" s="33" t="s">
        <v>271</v>
      </c>
      <c r="C1459" s="327">
        <v>589700</v>
      </c>
      <c r="D1459" s="327">
        <v>392674.96</v>
      </c>
      <c r="E1459" s="76">
        <v>66.59</v>
      </c>
    </row>
    <row r="1460" spans="1:5" ht="12.75">
      <c r="A1460" s="328" t="s">
        <v>272</v>
      </c>
      <c r="B1460" s="328" t="s">
        <v>273</v>
      </c>
      <c r="C1460" s="329" t="s">
        <v>115</v>
      </c>
      <c r="D1460" s="329">
        <v>49444.92</v>
      </c>
      <c r="E1460" s="366" t="s">
        <v>115</v>
      </c>
    </row>
    <row r="1461" spans="1:5" ht="12.75">
      <c r="A1461" s="328" t="s">
        <v>274</v>
      </c>
      <c r="B1461" s="328" t="s">
        <v>275</v>
      </c>
      <c r="C1461" s="329" t="s">
        <v>115</v>
      </c>
      <c r="D1461" s="329">
        <v>184427.6</v>
      </c>
      <c r="E1461" s="366" t="s">
        <v>115</v>
      </c>
    </row>
    <row r="1462" spans="1:5" ht="12.75">
      <c r="A1462" s="328" t="s">
        <v>276</v>
      </c>
      <c r="B1462" s="328" t="s">
        <v>277</v>
      </c>
      <c r="C1462" s="329" t="s">
        <v>115</v>
      </c>
      <c r="D1462" s="329">
        <v>140614.6</v>
      </c>
      <c r="E1462" s="366" t="s">
        <v>115</v>
      </c>
    </row>
    <row r="1463" spans="1:5" ht="12.75">
      <c r="A1463" s="328" t="s">
        <v>278</v>
      </c>
      <c r="B1463" s="328" t="s">
        <v>279</v>
      </c>
      <c r="C1463" s="329" t="s">
        <v>115</v>
      </c>
      <c r="D1463" s="329">
        <v>7889.13</v>
      </c>
      <c r="E1463" s="366" t="s">
        <v>115</v>
      </c>
    </row>
    <row r="1464" spans="1:5" ht="12.75">
      <c r="A1464" s="328" t="s">
        <v>280</v>
      </c>
      <c r="B1464" s="328" t="s">
        <v>281</v>
      </c>
      <c r="C1464" s="329" t="s">
        <v>115</v>
      </c>
      <c r="D1464" s="329">
        <v>7550.71</v>
      </c>
      <c r="E1464" s="366" t="s">
        <v>115</v>
      </c>
    </row>
    <row r="1465" spans="1:5" ht="12.75">
      <c r="A1465" s="328" t="s">
        <v>282</v>
      </c>
      <c r="B1465" s="328" t="s">
        <v>283</v>
      </c>
      <c r="C1465" s="329" t="s">
        <v>115</v>
      </c>
      <c r="D1465" s="329">
        <v>2748</v>
      </c>
      <c r="E1465" s="366" t="s">
        <v>115</v>
      </c>
    </row>
    <row r="1466" spans="1:5" ht="12.75">
      <c r="A1466" s="33" t="s">
        <v>284</v>
      </c>
      <c r="B1466" s="33" t="s">
        <v>285</v>
      </c>
      <c r="C1466" s="327">
        <v>239800</v>
      </c>
      <c r="D1466" s="327">
        <v>125909.7</v>
      </c>
      <c r="E1466" s="76">
        <v>52.51</v>
      </c>
    </row>
    <row r="1467" spans="1:5" ht="12.75">
      <c r="A1467" s="328" t="s">
        <v>286</v>
      </c>
      <c r="B1467" s="328" t="s">
        <v>287</v>
      </c>
      <c r="C1467" s="329" t="s">
        <v>115</v>
      </c>
      <c r="D1467" s="329">
        <v>15910.25</v>
      </c>
      <c r="E1467" s="366" t="s">
        <v>115</v>
      </c>
    </row>
    <row r="1468" spans="1:5" ht="12.75">
      <c r="A1468" s="328" t="s">
        <v>288</v>
      </c>
      <c r="B1468" s="328" t="s">
        <v>289</v>
      </c>
      <c r="C1468" s="329" t="s">
        <v>115</v>
      </c>
      <c r="D1468" s="329">
        <v>31642.55</v>
      </c>
      <c r="E1468" s="366" t="s">
        <v>115</v>
      </c>
    </row>
    <row r="1469" spans="1:5" ht="12.75">
      <c r="A1469" s="328" t="s">
        <v>292</v>
      </c>
      <c r="B1469" s="328" t="s">
        <v>293</v>
      </c>
      <c r="C1469" s="329" t="s">
        <v>115</v>
      </c>
      <c r="D1469" s="329">
        <v>40550.37</v>
      </c>
      <c r="E1469" s="366" t="s">
        <v>115</v>
      </c>
    </row>
    <row r="1470" spans="1:5" ht="12.75">
      <c r="A1470" s="328" t="s">
        <v>296</v>
      </c>
      <c r="B1470" s="328" t="s">
        <v>297</v>
      </c>
      <c r="C1470" s="329" t="s">
        <v>115</v>
      </c>
      <c r="D1470" s="329">
        <v>23442.5</v>
      </c>
      <c r="E1470" s="366" t="s">
        <v>115</v>
      </c>
    </row>
    <row r="1471" spans="1:5" ht="12.75">
      <c r="A1471" s="328" t="s">
        <v>298</v>
      </c>
      <c r="B1471" s="328" t="s">
        <v>299</v>
      </c>
      <c r="C1471" s="329" t="s">
        <v>115</v>
      </c>
      <c r="D1471" s="329">
        <v>0</v>
      </c>
      <c r="E1471" s="366" t="s">
        <v>115</v>
      </c>
    </row>
    <row r="1472" spans="1:5" ht="12.75">
      <c r="A1472" s="328" t="s">
        <v>300</v>
      </c>
      <c r="B1472" s="328" t="s">
        <v>301</v>
      </c>
      <c r="C1472" s="329" t="s">
        <v>115</v>
      </c>
      <c r="D1472" s="329">
        <v>13884.03</v>
      </c>
      <c r="E1472" s="366" t="s">
        <v>115</v>
      </c>
    </row>
    <row r="1473" spans="1:5" ht="12.75">
      <c r="A1473" s="328" t="s">
        <v>302</v>
      </c>
      <c r="B1473" s="328" t="s">
        <v>303</v>
      </c>
      <c r="C1473" s="329" t="s">
        <v>115</v>
      </c>
      <c r="D1473" s="329">
        <v>480</v>
      </c>
      <c r="E1473" s="366" t="s">
        <v>115</v>
      </c>
    </row>
    <row r="1474" spans="1:5" ht="12.75">
      <c r="A1474" s="33" t="s">
        <v>307</v>
      </c>
      <c r="B1474" s="33" t="s">
        <v>308</v>
      </c>
      <c r="C1474" s="327">
        <v>30000</v>
      </c>
      <c r="D1474" s="327">
        <v>3762</v>
      </c>
      <c r="E1474" s="76">
        <v>12.54</v>
      </c>
    </row>
    <row r="1475" spans="1:5" ht="12.75">
      <c r="A1475" s="328" t="s">
        <v>309</v>
      </c>
      <c r="B1475" s="328" t="s">
        <v>310</v>
      </c>
      <c r="C1475" s="329" t="s">
        <v>115</v>
      </c>
      <c r="D1475" s="329">
        <v>0</v>
      </c>
      <c r="E1475" s="366" t="s">
        <v>115</v>
      </c>
    </row>
    <row r="1476" spans="1:5" ht="12.75">
      <c r="A1476" s="328" t="s">
        <v>311</v>
      </c>
      <c r="B1476" s="328" t="s">
        <v>312</v>
      </c>
      <c r="C1476" s="329" t="s">
        <v>115</v>
      </c>
      <c r="D1476" s="329">
        <v>3762</v>
      </c>
      <c r="E1476" s="366" t="s">
        <v>115</v>
      </c>
    </row>
    <row r="1477" spans="1:5" ht="12.75">
      <c r="A1477" s="328" t="s">
        <v>319</v>
      </c>
      <c r="B1477" s="328" t="s">
        <v>308</v>
      </c>
      <c r="C1477" s="329" t="s">
        <v>115</v>
      </c>
      <c r="D1477" s="329">
        <v>0</v>
      </c>
      <c r="E1477" s="366" t="s">
        <v>115</v>
      </c>
    </row>
    <row r="1478" spans="1:5" ht="12.75">
      <c r="A1478" s="401" t="s">
        <v>670</v>
      </c>
      <c r="B1478" s="402"/>
      <c r="C1478" s="322">
        <v>991400</v>
      </c>
      <c r="D1478" s="322">
        <v>430902.9</v>
      </c>
      <c r="E1478" s="361">
        <v>43.46</v>
      </c>
    </row>
    <row r="1479" spans="1:5" ht="12.75">
      <c r="A1479" s="401" t="s">
        <v>766</v>
      </c>
      <c r="B1479" s="402"/>
      <c r="C1479" s="322">
        <v>991400</v>
      </c>
      <c r="D1479" s="322">
        <v>430902.9</v>
      </c>
      <c r="E1479" s="361">
        <v>43.46</v>
      </c>
    </row>
    <row r="1480" spans="1:5" ht="12.75">
      <c r="A1480" s="33" t="s">
        <v>243</v>
      </c>
      <c r="B1480" s="33" t="s">
        <v>244</v>
      </c>
      <c r="C1480" s="327">
        <v>764400</v>
      </c>
      <c r="D1480" s="327">
        <v>347571.44</v>
      </c>
      <c r="E1480" s="76">
        <v>45.47</v>
      </c>
    </row>
    <row r="1481" spans="1:5" ht="12.75">
      <c r="A1481" s="328" t="s">
        <v>245</v>
      </c>
      <c r="B1481" s="328" t="s">
        <v>246</v>
      </c>
      <c r="C1481" s="329" t="s">
        <v>115</v>
      </c>
      <c r="D1481" s="329">
        <v>347571.44</v>
      </c>
      <c r="E1481" s="366" t="s">
        <v>115</v>
      </c>
    </row>
    <row r="1482" spans="1:5" ht="12.75">
      <c r="A1482" s="33" t="s">
        <v>249</v>
      </c>
      <c r="B1482" s="33" t="s">
        <v>250</v>
      </c>
      <c r="C1482" s="327">
        <v>27400</v>
      </c>
      <c r="D1482" s="327">
        <v>0</v>
      </c>
      <c r="E1482" s="76">
        <v>0</v>
      </c>
    </row>
    <row r="1483" spans="1:5" ht="12.75">
      <c r="A1483" s="328" t="s">
        <v>251</v>
      </c>
      <c r="B1483" s="328" t="s">
        <v>250</v>
      </c>
      <c r="C1483" s="329" t="s">
        <v>115</v>
      </c>
      <c r="D1483" s="329">
        <v>0</v>
      </c>
      <c r="E1483" s="366" t="s">
        <v>115</v>
      </c>
    </row>
    <row r="1484" spans="1:5" ht="12.75">
      <c r="A1484" s="33" t="s">
        <v>252</v>
      </c>
      <c r="B1484" s="33" t="s">
        <v>253</v>
      </c>
      <c r="C1484" s="327">
        <v>107000</v>
      </c>
      <c r="D1484" s="327">
        <v>57349.33</v>
      </c>
      <c r="E1484" s="76">
        <v>53.6</v>
      </c>
    </row>
    <row r="1485" spans="1:5" ht="12.75">
      <c r="A1485" s="328" t="s">
        <v>256</v>
      </c>
      <c r="B1485" s="328" t="s">
        <v>257</v>
      </c>
      <c r="C1485" s="329" t="s">
        <v>115</v>
      </c>
      <c r="D1485" s="329">
        <v>57349.33</v>
      </c>
      <c r="E1485" s="366" t="s">
        <v>115</v>
      </c>
    </row>
    <row r="1486" spans="1:5" ht="12.75">
      <c r="A1486" s="33" t="s">
        <v>260</v>
      </c>
      <c r="B1486" s="33" t="s">
        <v>261</v>
      </c>
      <c r="C1486" s="327">
        <v>41000</v>
      </c>
      <c r="D1486" s="327">
        <v>20973.84</v>
      </c>
      <c r="E1486" s="76">
        <v>51.16</v>
      </c>
    </row>
    <row r="1487" spans="1:5" ht="12.75">
      <c r="A1487" s="328" t="s">
        <v>262</v>
      </c>
      <c r="B1487" s="328" t="s">
        <v>263</v>
      </c>
      <c r="C1487" s="329" t="s">
        <v>115</v>
      </c>
      <c r="D1487" s="329">
        <v>0</v>
      </c>
      <c r="E1487" s="366" t="s">
        <v>115</v>
      </c>
    </row>
    <row r="1488" spans="1:5" ht="12.75">
      <c r="A1488" s="328" t="s">
        <v>264</v>
      </c>
      <c r="B1488" s="328" t="s">
        <v>265</v>
      </c>
      <c r="C1488" s="329" t="s">
        <v>115</v>
      </c>
      <c r="D1488" s="329">
        <v>20973.84</v>
      </c>
      <c r="E1488" s="366" t="s">
        <v>115</v>
      </c>
    </row>
    <row r="1489" spans="1:5" ht="12.75">
      <c r="A1489" s="328" t="s">
        <v>266</v>
      </c>
      <c r="B1489" s="328" t="s">
        <v>267</v>
      </c>
      <c r="C1489" s="329" t="s">
        <v>115</v>
      </c>
      <c r="D1489" s="329">
        <v>0</v>
      </c>
      <c r="E1489" s="366" t="s">
        <v>115</v>
      </c>
    </row>
    <row r="1490" spans="1:5" ht="12.75">
      <c r="A1490" s="33" t="s">
        <v>270</v>
      </c>
      <c r="B1490" s="33" t="s">
        <v>271</v>
      </c>
      <c r="C1490" s="327">
        <v>26000</v>
      </c>
      <c r="D1490" s="327">
        <v>0</v>
      </c>
      <c r="E1490" s="76">
        <v>0</v>
      </c>
    </row>
    <row r="1491" spans="1:5" ht="12.75">
      <c r="A1491" s="328" t="s">
        <v>272</v>
      </c>
      <c r="B1491" s="328" t="s">
        <v>273</v>
      </c>
      <c r="C1491" s="329" t="s">
        <v>115</v>
      </c>
      <c r="D1491" s="329">
        <v>0</v>
      </c>
      <c r="E1491" s="366" t="s">
        <v>115</v>
      </c>
    </row>
    <row r="1492" spans="1:5" ht="12.75">
      <c r="A1492" s="328" t="s">
        <v>276</v>
      </c>
      <c r="B1492" s="328" t="s">
        <v>277</v>
      </c>
      <c r="C1492" s="329" t="s">
        <v>115</v>
      </c>
      <c r="D1492" s="329">
        <v>0</v>
      </c>
      <c r="E1492" s="366" t="s">
        <v>115</v>
      </c>
    </row>
    <row r="1493" spans="1:5" ht="12.75">
      <c r="A1493" s="328" t="s">
        <v>278</v>
      </c>
      <c r="B1493" s="328" t="s">
        <v>279</v>
      </c>
      <c r="C1493" s="329" t="s">
        <v>115</v>
      </c>
      <c r="D1493" s="329">
        <v>0</v>
      </c>
      <c r="E1493" s="366" t="s">
        <v>115</v>
      </c>
    </row>
    <row r="1494" spans="1:5" ht="12.75">
      <c r="A1494" s="328" t="s">
        <v>280</v>
      </c>
      <c r="B1494" s="328" t="s">
        <v>281</v>
      </c>
      <c r="C1494" s="329" t="s">
        <v>115</v>
      </c>
      <c r="D1494" s="329">
        <v>0</v>
      </c>
      <c r="E1494" s="366" t="s">
        <v>115</v>
      </c>
    </row>
    <row r="1495" spans="1:5" ht="12.75">
      <c r="A1495" s="328" t="s">
        <v>282</v>
      </c>
      <c r="B1495" s="328" t="s">
        <v>283</v>
      </c>
      <c r="C1495" s="329" t="s">
        <v>115</v>
      </c>
      <c r="D1495" s="329">
        <v>0</v>
      </c>
      <c r="E1495" s="366" t="s">
        <v>115</v>
      </c>
    </row>
    <row r="1496" spans="1:5" ht="12.75">
      <c r="A1496" s="33" t="s">
        <v>284</v>
      </c>
      <c r="B1496" s="33" t="s">
        <v>285</v>
      </c>
      <c r="C1496" s="327">
        <v>17000</v>
      </c>
      <c r="D1496" s="327">
        <v>3162.6</v>
      </c>
      <c r="E1496" s="76">
        <v>18.6</v>
      </c>
    </row>
    <row r="1497" spans="1:5" ht="12.75">
      <c r="A1497" s="328" t="s">
        <v>288</v>
      </c>
      <c r="B1497" s="328" t="s">
        <v>289</v>
      </c>
      <c r="C1497" s="329" t="s">
        <v>115</v>
      </c>
      <c r="D1497" s="329">
        <v>1295</v>
      </c>
      <c r="E1497" s="366" t="s">
        <v>115</v>
      </c>
    </row>
    <row r="1498" spans="1:5" ht="12.75">
      <c r="A1498" s="328" t="s">
        <v>292</v>
      </c>
      <c r="B1498" s="328" t="s">
        <v>293</v>
      </c>
      <c r="C1498" s="329" t="s">
        <v>115</v>
      </c>
      <c r="D1498" s="329">
        <v>1867.6</v>
      </c>
      <c r="E1498" s="366" t="s">
        <v>115</v>
      </c>
    </row>
    <row r="1499" spans="1:5" ht="12.75">
      <c r="A1499" s="328" t="s">
        <v>298</v>
      </c>
      <c r="B1499" s="328" t="s">
        <v>299</v>
      </c>
      <c r="C1499" s="329" t="s">
        <v>115</v>
      </c>
      <c r="D1499" s="329">
        <v>0</v>
      </c>
      <c r="E1499" s="366" t="s">
        <v>115</v>
      </c>
    </row>
    <row r="1500" spans="1:5" ht="12.75">
      <c r="A1500" s="328" t="s">
        <v>300</v>
      </c>
      <c r="B1500" s="328" t="s">
        <v>301</v>
      </c>
      <c r="C1500" s="329" t="s">
        <v>115</v>
      </c>
      <c r="D1500" s="329">
        <v>0</v>
      </c>
      <c r="E1500" s="366" t="s">
        <v>115</v>
      </c>
    </row>
    <row r="1501" spans="1:5" ht="12.75">
      <c r="A1501" s="328" t="s">
        <v>302</v>
      </c>
      <c r="B1501" s="328" t="s">
        <v>303</v>
      </c>
      <c r="C1501" s="329" t="s">
        <v>115</v>
      </c>
      <c r="D1501" s="329">
        <v>0</v>
      </c>
      <c r="E1501" s="366" t="s">
        <v>115</v>
      </c>
    </row>
    <row r="1502" spans="1:5" ht="12.75">
      <c r="A1502" s="33" t="s">
        <v>307</v>
      </c>
      <c r="B1502" s="33" t="s">
        <v>308</v>
      </c>
      <c r="C1502" s="327">
        <v>8600</v>
      </c>
      <c r="D1502" s="327">
        <v>1845.69</v>
      </c>
      <c r="E1502" s="76">
        <v>21.46</v>
      </c>
    </row>
    <row r="1503" spans="1:5" ht="12.75">
      <c r="A1503" s="328" t="s">
        <v>309</v>
      </c>
      <c r="B1503" s="328" t="s">
        <v>310</v>
      </c>
      <c r="C1503" s="329" t="s">
        <v>115</v>
      </c>
      <c r="D1503" s="329">
        <v>0</v>
      </c>
      <c r="E1503" s="366" t="s">
        <v>115</v>
      </c>
    </row>
    <row r="1504" spans="1:5" ht="12.75">
      <c r="A1504" s="328" t="s">
        <v>311</v>
      </c>
      <c r="B1504" s="328" t="s">
        <v>312</v>
      </c>
      <c r="C1504" s="329" t="s">
        <v>115</v>
      </c>
      <c r="D1504" s="329">
        <v>0</v>
      </c>
      <c r="E1504" s="366" t="s">
        <v>115</v>
      </c>
    </row>
    <row r="1505" spans="1:5" ht="12.75">
      <c r="A1505" s="328" t="s">
        <v>316</v>
      </c>
      <c r="B1505" s="328" t="s">
        <v>317</v>
      </c>
      <c r="C1505" s="329" t="s">
        <v>115</v>
      </c>
      <c r="D1505" s="329">
        <v>1845.69</v>
      </c>
      <c r="E1505" s="366" t="s">
        <v>115</v>
      </c>
    </row>
    <row r="1506" spans="1:5" ht="12.75">
      <c r="A1506" s="328" t="s">
        <v>319</v>
      </c>
      <c r="B1506" s="328" t="s">
        <v>308</v>
      </c>
      <c r="C1506" s="329" t="s">
        <v>115</v>
      </c>
      <c r="D1506" s="329">
        <v>0</v>
      </c>
      <c r="E1506" s="366" t="s">
        <v>115</v>
      </c>
    </row>
    <row r="1507" spans="1:5" ht="12.75">
      <c r="A1507" s="401" t="s">
        <v>672</v>
      </c>
      <c r="B1507" s="402"/>
      <c r="C1507" s="322">
        <v>23000</v>
      </c>
      <c r="D1507" s="322">
        <v>3125</v>
      </c>
      <c r="E1507" s="361">
        <v>13.59</v>
      </c>
    </row>
    <row r="1508" spans="1:5" ht="12.75">
      <c r="A1508" s="401" t="s">
        <v>868</v>
      </c>
      <c r="B1508" s="402"/>
      <c r="C1508" s="322">
        <v>23000</v>
      </c>
      <c r="D1508" s="322">
        <v>3125</v>
      </c>
      <c r="E1508" s="361">
        <v>13.59</v>
      </c>
    </row>
    <row r="1509" spans="1:5" ht="12.75">
      <c r="A1509" s="33" t="s">
        <v>270</v>
      </c>
      <c r="B1509" s="33" t="s">
        <v>271</v>
      </c>
      <c r="C1509" s="327">
        <v>20000</v>
      </c>
      <c r="D1509" s="327">
        <v>3125</v>
      </c>
      <c r="E1509" s="76">
        <v>15.63</v>
      </c>
    </row>
    <row r="1510" spans="1:5" ht="12.75">
      <c r="A1510" s="328" t="s">
        <v>272</v>
      </c>
      <c r="B1510" s="328" t="s">
        <v>273</v>
      </c>
      <c r="C1510" s="329" t="s">
        <v>115</v>
      </c>
      <c r="D1510" s="329">
        <v>3125</v>
      </c>
      <c r="E1510" s="366" t="s">
        <v>115</v>
      </c>
    </row>
    <row r="1511" spans="1:5" ht="12.75">
      <c r="A1511" s="33" t="s">
        <v>284</v>
      </c>
      <c r="B1511" s="33" t="s">
        <v>285</v>
      </c>
      <c r="C1511" s="327">
        <v>3000</v>
      </c>
      <c r="D1511" s="327">
        <v>0</v>
      </c>
      <c r="E1511" s="76">
        <v>0</v>
      </c>
    </row>
    <row r="1512" spans="1:5" ht="12.75">
      <c r="A1512" s="328" t="s">
        <v>298</v>
      </c>
      <c r="B1512" s="328" t="s">
        <v>299</v>
      </c>
      <c r="C1512" s="329" t="s">
        <v>115</v>
      </c>
      <c r="D1512" s="329">
        <v>0</v>
      </c>
      <c r="E1512" s="366" t="s">
        <v>115</v>
      </c>
    </row>
    <row r="1513" spans="1:5" ht="12.75">
      <c r="A1513" s="325" t="s">
        <v>678</v>
      </c>
      <c r="B1513" s="325" t="s">
        <v>1256</v>
      </c>
      <c r="C1513" s="326">
        <v>12000</v>
      </c>
      <c r="D1513" s="326">
        <v>0</v>
      </c>
      <c r="E1513" s="365">
        <v>0</v>
      </c>
    </row>
    <row r="1514" spans="1:5" ht="12.75">
      <c r="A1514" s="401" t="s">
        <v>665</v>
      </c>
      <c r="B1514" s="402"/>
      <c r="C1514" s="322">
        <v>12000</v>
      </c>
      <c r="D1514" s="322">
        <v>0</v>
      </c>
      <c r="E1514" s="361">
        <v>0</v>
      </c>
    </row>
    <row r="1515" spans="1:5" ht="12.75">
      <c r="A1515" s="401" t="s">
        <v>666</v>
      </c>
      <c r="B1515" s="402"/>
      <c r="C1515" s="322">
        <v>12000</v>
      </c>
      <c r="D1515" s="322">
        <v>0</v>
      </c>
      <c r="E1515" s="361">
        <v>0</v>
      </c>
    </row>
    <row r="1516" spans="1:5" ht="12.75">
      <c r="A1516" s="33" t="s">
        <v>284</v>
      </c>
      <c r="B1516" s="33" t="s">
        <v>285</v>
      </c>
      <c r="C1516" s="327">
        <v>12000</v>
      </c>
      <c r="D1516" s="327">
        <v>0</v>
      </c>
      <c r="E1516" s="76">
        <v>0</v>
      </c>
    </row>
    <row r="1517" spans="1:5" ht="12.75">
      <c r="A1517" s="328" t="s">
        <v>298</v>
      </c>
      <c r="B1517" s="328" t="s">
        <v>299</v>
      </c>
      <c r="C1517" s="329" t="s">
        <v>115</v>
      </c>
      <c r="D1517" s="329">
        <v>0</v>
      </c>
      <c r="E1517" s="366" t="s">
        <v>115</v>
      </c>
    </row>
    <row r="1518" spans="1:5" ht="12.75">
      <c r="A1518" s="325" t="s">
        <v>682</v>
      </c>
      <c r="B1518" s="325" t="s">
        <v>872</v>
      </c>
      <c r="C1518" s="326">
        <v>63400</v>
      </c>
      <c r="D1518" s="326">
        <v>34372.64</v>
      </c>
      <c r="E1518" s="365">
        <v>54.22</v>
      </c>
    </row>
    <row r="1519" spans="1:5" ht="12.75">
      <c r="A1519" s="401" t="s">
        <v>665</v>
      </c>
      <c r="B1519" s="402"/>
      <c r="C1519" s="322">
        <v>63400</v>
      </c>
      <c r="D1519" s="322">
        <v>34372.64</v>
      </c>
      <c r="E1519" s="361">
        <v>54.22</v>
      </c>
    </row>
    <row r="1520" spans="1:5" ht="12.75">
      <c r="A1520" s="401" t="s">
        <v>666</v>
      </c>
      <c r="B1520" s="402"/>
      <c r="C1520" s="322">
        <v>63400</v>
      </c>
      <c r="D1520" s="322">
        <v>34372.64</v>
      </c>
      <c r="E1520" s="361">
        <v>54.22</v>
      </c>
    </row>
    <row r="1521" spans="1:5" ht="12.75">
      <c r="A1521" s="33" t="s">
        <v>243</v>
      </c>
      <c r="B1521" s="33" t="s">
        <v>244</v>
      </c>
      <c r="C1521" s="327">
        <v>50000</v>
      </c>
      <c r="D1521" s="327">
        <v>27607.15</v>
      </c>
      <c r="E1521" s="76">
        <v>55.21</v>
      </c>
    </row>
    <row r="1522" spans="1:5" ht="12.75">
      <c r="A1522" s="328" t="s">
        <v>245</v>
      </c>
      <c r="B1522" s="328" t="s">
        <v>246</v>
      </c>
      <c r="C1522" s="329" t="s">
        <v>115</v>
      </c>
      <c r="D1522" s="329">
        <v>27607.15</v>
      </c>
      <c r="E1522" s="366" t="s">
        <v>115</v>
      </c>
    </row>
    <row r="1523" spans="1:5" ht="12.75">
      <c r="A1523" s="33" t="s">
        <v>249</v>
      </c>
      <c r="B1523" s="33" t="s">
        <v>250</v>
      </c>
      <c r="C1523" s="327">
        <v>2600</v>
      </c>
      <c r="D1523" s="327">
        <v>0</v>
      </c>
      <c r="E1523" s="76">
        <v>0</v>
      </c>
    </row>
    <row r="1524" spans="1:5" ht="12.75">
      <c r="A1524" s="328" t="s">
        <v>251</v>
      </c>
      <c r="B1524" s="328" t="s">
        <v>250</v>
      </c>
      <c r="C1524" s="329" t="s">
        <v>115</v>
      </c>
      <c r="D1524" s="329">
        <v>0</v>
      </c>
      <c r="E1524" s="366" t="s">
        <v>115</v>
      </c>
    </row>
    <row r="1525" spans="1:5" ht="12.75">
      <c r="A1525" s="33" t="s">
        <v>252</v>
      </c>
      <c r="B1525" s="33" t="s">
        <v>253</v>
      </c>
      <c r="C1525" s="327">
        <v>6000</v>
      </c>
      <c r="D1525" s="327">
        <v>4555.19</v>
      </c>
      <c r="E1525" s="76">
        <v>75.92</v>
      </c>
    </row>
    <row r="1526" spans="1:5" ht="12.75">
      <c r="A1526" s="328" t="s">
        <v>256</v>
      </c>
      <c r="B1526" s="328" t="s">
        <v>257</v>
      </c>
      <c r="C1526" s="329" t="s">
        <v>115</v>
      </c>
      <c r="D1526" s="329">
        <v>4555.19</v>
      </c>
      <c r="E1526" s="366" t="s">
        <v>115</v>
      </c>
    </row>
    <row r="1527" spans="1:5" ht="12.75">
      <c r="A1527" s="33" t="s">
        <v>260</v>
      </c>
      <c r="B1527" s="33" t="s">
        <v>261</v>
      </c>
      <c r="C1527" s="327">
        <v>4800</v>
      </c>
      <c r="D1527" s="327">
        <v>2210.3</v>
      </c>
      <c r="E1527" s="76">
        <v>46.05</v>
      </c>
    </row>
    <row r="1528" spans="1:5" ht="12.75">
      <c r="A1528" s="328" t="s">
        <v>264</v>
      </c>
      <c r="B1528" s="328" t="s">
        <v>265</v>
      </c>
      <c r="C1528" s="329" t="s">
        <v>115</v>
      </c>
      <c r="D1528" s="329">
        <v>2210.3</v>
      </c>
      <c r="E1528" s="366" t="s">
        <v>115</v>
      </c>
    </row>
    <row r="1529" spans="1:5" ht="12.75">
      <c r="A1529" s="325" t="s">
        <v>732</v>
      </c>
      <c r="B1529" s="325" t="s">
        <v>873</v>
      </c>
      <c r="C1529" s="326">
        <v>69000</v>
      </c>
      <c r="D1529" s="326">
        <v>5417.52</v>
      </c>
      <c r="E1529" s="365">
        <v>7.85</v>
      </c>
    </row>
    <row r="1530" spans="1:5" ht="12.75">
      <c r="A1530" s="401" t="s">
        <v>670</v>
      </c>
      <c r="B1530" s="402"/>
      <c r="C1530" s="322">
        <v>69000</v>
      </c>
      <c r="D1530" s="322">
        <v>5417.52</v>
      </c>
      <c r="E1530" s="361">
        <v>7.85</v>
      </c>
    </row>
    <row r="1531" spans="1:5" ht="12.75">
      <c r="A1531" s="401" t="s">
        <v>779</v>
      </c>
      <c r="B1531" s="402"/>
      <c r="C1531" s="322">
        <v>69000</v>
      </c>
      <c r="D1531" s="322">
        <v>5417.52</v>
      </c>
      <c r="E1531" s="361">
        <v>7.85</v>
      </c>
    </row>
    <row r="1532" spans="1:5" ht="12.75">
      <c r="A1532" s="33" t="s">
        <v>260</v>
      </c>
      <c r="B1532" s="33" t="s">
        <v>261</v>
      </c>
      <c r="C1532" s="327">
        <v>6000</v>
      </c>
      <c r="D1532" s="327">
        <v>0</v>
      </c>
      <c r="E1532" s="76">
        <v>0</v>
      </c>
    </row>
    <row r="1533" spans="1:5" ht="12.75">
      <c r="A1533" s="328" t="s">
        <v>262</v>
      </c>
      <c r="B1533" s="328" t="s">
        <v>263</v>
      </c>
      <c r="C1533" s="329" t="s">
        <v>115</v>
      </c>
      <c r="D1533" s="329">
        <v>0</v>
      </c>
      <c r="E1533" s="366" t="s">
        <v>115</v>
      </c>
    </row>
    <row r="1534" spans="1:5" ht="12.75">
      <c r="A1534" s="328" t="s">
        <v>266</v>
      </c>
      <c r="B1534" s="328" t="s">
        <v>267</v>
      </c>
      <c r="C1534" s="329" t="s">
        <v>115</v>
      </c>
      <c r="D1534" s="329">
        <v>0</v>
      </c>
      <c r="E1534" s="366" t="s">
        <v>115</v>
      </c>
    </row>
    <row r="1535" spans="1:5" ht="12.75">
      <c r="A1535" s="33" t="s">
        <v>270</v>
      </c>
      <c r="B1535" s="33" t="s">
        <v>271</v>
      </c>
      <c r="C1535" s="327">
        <v>60000</v>
      </c>
      <c r="D1535" s="327">
        <v>5417.52</v>
      </c>
      <c r="E1535" s="76">
        <v>9.03</v>
      </c>
    </row>
    <row r="1536" spans="1:5" ht="12.75">
      <c r="A1536" s="328" t="s">
        <v>272</v>
      </c>
      <c r="B1536" s="328" t="s">
        <v>273</v>
      </c>
      <c r="C1536" s="329" t="s">
        <v>115</v>
      </c>
      <c r="D1536" s="329">
        <v>5417.52</v>
      </c>
      <c r="E1536" s="366" t="s">
        <v>115</v>
      </c>
    </row>
    <row r="1537" spans="1:5" ht="12.75">
      <c r="A1537" s="328" t="s">
        <v>280</v>
      </c>
      <c r="B1537" s="328" t="s">
        <v>281</v>
      </c>
      <c r="C1537" s="329" t="s">
        <v>115</v>
      </c>
      <c r="D1537" s="329">
        <v>0</v>
      </c>
      <c r="E1537" s="366" t="s">
        <v>115</v>
      </c>
    </row>
    <row r="1538" spans="1:5" ht="12.75">
      <c r="A1538" s="33" t="s">
        <v>284</v>
      </c>
      <c r="B1538" s="33" t="s">
        <v>285</v>
      </c>
      <c r="C1538" s="327">
        <v>3000</v>
      </c>
      <c r="D1538" s="327">
        <v>0</v>
      </c>
      <c r="E1538" s="76">
        <v>0</v>
      </c>
    </row>
    <row r="1539" spans="1:5" ht="12.75">
      <c r="A1539" s="328" t="s">
        <v>286</v>
      </c>
      <c r="B1539" s="328" t="s">
        <v>287</v>
      </c>
      <c r="C1539" s="329" t="s">
        <v>115</v>
      </c>
      <c r="D1539" s="329">
        <v>0</v>
      </c>
      <c r="E1539" s="366" t="s">
        <v>115</v>
      </c>
    </row>
    <row r="1540" spans="1:5" ht="12.75">
      <c r="A1540" s="325" t="s">
        <v>804</v>
      </c>
      <c r="B1540" s="325" t="s">
        <v>874</v>
      </c>
      <c r="C1540" s="326">
        <v>5000</v>
      </c>
      <c r="D1540" s="326">
        <v>1200</v>
      </c>
      <c r="E1540" s="365">
        <v>24</v>
      </c>
    </row>
    <row r="1541" spans="1:5" ht="12.75">
      <c r="A1541" s="401" t="s">
        <v>670</v>
      </c>
      <c r="B1541" s="402"/>
      <c r="C1541" s="322">
        <v>5000</v>
      </c>
      <c r="D1541" s="322">
        <v>1200</v>
      </c>
      <c r="E1541" s="361">
        <v>24</v>
      </c>
    </row>
    <row r="1542" spans="1:5" ht="12.75">
      <c r="A1542" s="401" t="s">
        <v>780</v>
      </c>
      <c r="B1542" s="402"/>
      <c r="C1542" s="322">
        <v>5000</v>
      </c>
      <c r="D1542" s="322">
        <v>1200</v>
      </c>
      <c r="E1542" s="361">
        <v>24</v>
      </c>
    </row>
    <row r="1543" spans="1:5" ht="12.75">
      <c r="A1543" s="33" t="s">
        <v>260</v>
      </c>
      <c r="B1543" s="33" t="s">
        <v>261</v>
      </c>
      <c r="C1543" s="327">
        <v>1000</v>
      </c>
      <c r="D1543" s="327">
        <v>0</v>
      </c>
      <c r="E1543" s="76">
        <v>0</v>
      </c>
    </row>
    <row r="1544" spans="1:5" ht="12.75">
      <c r="A1544" s="328" t="s">
        <v>262</v>
      </c>
      <c r="B1544" s="328" t="s">
        <v>263</v>
      </c>
      <c r="C1544" s="329" t="s">
        <v>115</v>
      </c>
      <c r="D1544" s="329">
        <v>0</v>
      </c>
      <c r="E1544" s="366" t="s">
        <v>115</v>
      </c>
    </row>
    <row r="1545" spans="1:5" ht="12.75">
      <c r="A1545" s="33" t="s">
        <v>270</v>
      </c>
      <c r="B1545" s="33" t="s">
        <v>271</v>
      </c>
      <c r="C1545" s="327">
        <v>3000</v>
      </c>
      <c r="D1545" s="327">
        <v>1200</v>
      </c>
      <c r="E1545" s="76">
        <v>40</v>
      </c>
    </row>
    <row r="1546" spans="1:5" ht="12.75">
      <c r="A1546" s="328" t="s">
        <v>272</v>
      </c>
      <c r="B1546" s="328" t="s">
        <v>273</v>
      </c>
      <c r="C1546" s="329" t="s">
        <v>115</v>
      </c>
      <c r="D1546" s="329">
        <v>1200</v>
      </c>
      <c r="E1546" s="366" t="s">
        <v>115</v>
      </c>
    </row>
    <row r="1547" spans="1:5" ht="12.75">
      <c r="A1547" s="33" t="s">
        <v>284</v>
      </c>
      <c r="B1547" s="33" t="s">
        <v>285</v>
      </c>
      <c r="C1547" s="327">
        <v>1000</v>
      </c>
      <c r="D1547" s="327">
        <v>0</v>
      </c>
      <c r="E1547" s="76">
        <v>0</v>
      </c>
    </row>
    <row r="1548" spans="1:5" ht="12.75">
      <c r="A1548" s="328" t="s">
        <v>286</v>
      </c>
      <c r="B1548" s="328" t="s">
        <v>287</v>
      </c>
      <c r="C1548" s="329" t="s">
        <v>115</v>
      </c>
      <c r="D1548" s="329">
        <v>0</v>
      </c>
      <c r="E1548" s="366" t="s">
        <v>115</v>
      </c>
    </row>
    <row r="1549" spans="1:5" ht="12.75">
      <c r="A1549" s="325" t="s">
        <v>738</v>
      </c>
      <c r="B1549" s="325" t="s">
        <v>875</v>
      </c>
      <c r="C1549" s="326">
        <v>127500</v>
      </c>
      <c r="D1549" s="326">
        <v>41074.05</v>
      </c>
      <c r="E1549" s="365">
        <v>32.21</v>
      </c>
    </row>
    <row r="1550" spans="1:5" ht="12.75">
      <c r="A1550" s="401" t="s">
        <v>665</v>
      </c>
      <c r="B1550" s="402"/>
      <c r="C1550" s="322">
        <v>5000</v>
      </c>
      <c r="D1550" s="322">
        <v>0</v>
      </c>
      <c r="E1550" s="361">
        <v>0</v>
      </c>
    </row>
    <row r="1551" spans="1:5" ht="12.75">
      <c r="A1551" s="401" t="s">
        <v>666</v>
      </c>
      <c r="B1551" s="402"/>
      <c r="C1551" s="322">
        <v>5000</v>
      </c>
      <c r="D1551" s="322">
        <v>0</v>
      </c>
      <c r="E1551" s="361">
        <v>0</v>
      </c>
    </row>
    <row r="1552" spans="1:5" ht="12.75">
      <c r="A1552" s="33" t="s">
        <v>399</v>
      </c>
      <c r="B1552" s="33" t="s">
        <v>400</v>
      </c>
      <c r="C1552" s="327">
        <v>5000</v>
      </c>
      <c r="D1552" s="327">
        <v>0</v>
      </c>
      <c r="E1552" s="76">
        <v>0</v>
      </c>
    </row>
    <row r="1553" spans="1:5" ht="12.75">
      <c r="A1553" s="328" t="s">
        <v>406</v>
      </c>
      <c r="B1553" s="328" t="s">
        <v>235</v>
      </c>
      <c r="C1553" s="329" t="s">
        <v>115</v>
      </c>
      <c r="D1553" s="329">
        <v>0</v>
      </c>
      <c r="E1553" s="366" t="s">
        <v>115</v>
      </c>
    </row>
    <row r="1554" spans="1:5" ht="12.75">
      <c r="A1554" s="401" t="s">
        <v>667</v>
      </c>
      <c r="B1554" s="402"/>
      <c r="C1554" s="322">
        <v>45000</v>
      </c>
      <c r="D1554" s="322">
        <v>2087.5</v>
      </c>
      <c r="E1554" s="361">
        <v>4.64</v>
      </c>
    </row>
    <row r="1555" spans="1:5" ht="12.75">
      <c r="A1555" s="401" t="s">
        <v>1341</v>
      </c>
      <c r="B1555" s="402"/>
      <c r="C1555" s="322">
        <v>45000</v>
      </c>
      <c r="D1555" s="322">
        <v>2087.5</v>
      </c>
      <c r="E1555" s="361">
        <v>4.64</v>
      </c>
    </row>
    <row r="1556" spans="1:5" ht="12.75">
      <c r="A1556" s="33" t="s">
        <v>399</v>
      </c>
      <c r="B1556" s="33" t="s">
        <v>400</v>
      </c>
      <c r="C1556" s="327">
        <v>45000</v>
      </c>
      <c r="D1556" s="327">
        <v>2087.5</v>
      </c>
      <c r="E1556" s="76">
        <v>4.64</v>
      </c>
    </row>
    <row r="1557" spans="1:5" ht="12.75">
      <c r="A1557" s="328" t="s">
        <v>401</v>
      </c>
      <c r="B1557" s="328" t="s">
        <v>232</v>
      </c>
      <c r="C1557" s="329" t="s">
        <v>115</v>
      </c>
      <c r="D1557" s="329">
        <v>2087.5</v>
      </c>
      <c r="E1557" s="366" t="s">
        <v>115</v>
      </c>
    </row>
    <row r="1558" spans="1:5" ht="12.75">
      <c r="A1558" s="328" t="s">
        <v>406</v>
      </c>
      <c r="B1558" s="328" t="s">
        <v>235</v>
      </c>
      <c r="C1558" s="329" t="s">
        <v>115</v>
      </c>
      <c r="D1558" s="329">
        <v>0</v>
      </c>
      <c r="E1558" s="366" t="s">
        <v>115</v>
      </c>
    </row>
    <row r="1559" spans="1:5" ht="12.75">
      <c r="A1559" s="401" t="s">
        <v>670</v>
      </c>
      <c r="B1559" s="402"/>
      <c r="C1559" s="322">
        <v>42500</v>
      </c>
      <c r="D1559" s="322">
        <v>0</v>
      </c>
      <c r="E1559" s="361">
        <v>0</v>
      </c>
    </row>
    <row r="1560" spans="1:5" ht="12.75">
      <c r="A1560" s="401" t="s">
        <v>779</v>
      </c>
      <c r="B1560" s="402"/>
      <c r="C1560" s="322">
        <v>42500</v>
      </c>
      <c r="D1560" s="322">
        <v>0</v>
      </c>
      <c r="E1560" s="361">
        <v>0</v>
      </c>
    </row>
    <row r="1561" spans="1:5" ht="12.75">
      <c r="A1561" s="33" t="s">
        <v>399</v>
      </c>
      <c r="B1561" s="33" t="s">
        <v>400</v>
      </c>
      <c r="C1561" s="327">
        <v>42500</v>
      </c>
      <c r="D1561" s="327">
        <v>0</v>
      </c>
      <c r="E1561" s="76">
        <v>0</v>
      </c>
    </row>
    <row r="1562" spans="1:5" ht="12.75">
      <c r="A1562" s="328" t="s">
        <v>406</v>
      </c>
      <c r="B1562" s="328" t="s">
        <v>235</v>
      </c>
      <c r="C1562" s="329" t="s">
        <v>115</v>
      </c>
      <c r="D1562" s="329">
        <v>0</v>
      </c>
      <c r="E1562" s="366" t="s">
        <v>115</v>
      </c>
    </row>
    <row r="1563" spans="1:5" ht="12.75">
      <c r="A1563" s="401" t="s">
        <v>672</v>
      </c>
      <c r="B1563" s="402"/>
      <c r="C1563" s="322">
        <v>35000</v>
      </c>
      <c r="D1563" s="322">
        <v>38986.55</v>
      </c>
      <c r="E1563" s="361">
        <v>111.39</v>
      </c>
    </row>
    <row r="1564" spans="1:5" ht="12.75">
      <c r="A1564" s="401" t="s">
        <v>868</v>
      </c>
      <c r="B1564" s="402"/>
      <c r="C1564" s="322">
        <v>35000</v>
      </c>
      <c r="D1564" s="322">
        <v>38986.55</v>
      </c>
      <c r="E1564" s="361">
        <v>111.39</v>
      </c>
    </row>
    <row r="1565" spans="1:5" ht="12.75">
      <c r="A1565" s="33" t="s">
        <v>399</v>
      </c>
      <c r="B1565" s="33" t="s">
        <v>400</v>
      </c>
      <c r="C1565" s="327">
        <v>35000</v>
      </c>
      <c r="D1565" s="327">
        <v>38986.55</v>
      </c>
      <c r="E1565" s="76">
        <v>111.39</v>
      </c>
    </row>
    <row r="1566" spans="1:5" ht="12.75">
      <c r="A1566" s="328" t="s">
        <v>401</v>
      </c>
      <c r="B1566" s="328" t="s">
        <v>232</v>
      </c>
      <c r="C1566" s="329" t="s">
        <v>115</v>
      </c>
      <c r="D1566" s="329">
        <v>38986.55</v>
      </c>
      <c r="E1566" s="366" t="s">
        <v>115</v>
      </c>
    </row>
    <row r="1567" spans="1:5" ht="12.75">
      <c r="A1567" s="403" t="s">
        <v>876</v>
      </c>
      <c r="B1567" s="402"/>
      <c r="C1567" s="321">
        <v>39589495</v>
      </c>
      <c r="D1567" s="321">
        <v>20199391.29</v>
      </c>
      <c r="E1567" s="363">
        <v>51.02</v>
      </c>
    </row>
    <row r="1568" spans="1:5" ht="12.75">
      <c r="A1568" s="401" t="s">
        <v>665</v>
      </c>
      <c r="B1568" s="402"/>
      <c r="C1568" s="322">
        <v>2720797</v>
      </c>
      <c r="D1568" s="322">
        <v>1475469.89</v>
      </c>
      <c r="E1568" s="361">
        <v>54.23</v>
      </c>
    </row>
    <row r="1569" spans="1:5" ht="12.75">
      <c r="A1569" s="401" t="s">
        <v>666</v>
      </c>
      <c r="B1569" s="402"/>
      <c r="C1569" s="322">
        <v>2720797</v>
      </c>
      <c r="D1569" s="322">
        <v>1475469.89</v>
      </c>
      <c r="E1569" s="361">
        <v>54.23</v>
      </c>
    </row>
    <row r="1570" spans="1:5" ht="12.75">
      <c r="A1570" s="401" t="s">
        <v>762</v>
      </c>
      <c r="B1570" s="402"/>
      <c r="C1570" s="322">
        <v>125000</v>
      </c>
      <c r="D1570" s="322">
        <v>2560</v>
      </c>
      <c r="E1570" s="361">
        <v>2.05</v>
      </c>
    </row>
    <row r="1571" spans="1:5" ht="12.75">
      <c r="A1571" s="401" t="s">
        <v>763</v>
      </c>
      <c r="B1571" s="402"/>
      <c r="C1571" s="322">
        <v>125000</v>
      </c>
      <c r="D1571" s="322">
        <v>2560</v>
      </c>
      <c r="E1571" s="361">
        <v>2.05</v>
      </c>
    </row>
    <row r="1572" spans="1:5" ht="12.75">
      <c r="A1572" s="401" t="s">
        <v>667</v>
      </c>
      <c r="B1572" s="402"/>
      <c r="C1572" s="322">
        <v>4209873</v>
      </c>
      <c r="D1572" s="322">
        <v>1945033.51</v>
      </c>
      <c r="E1572" s="361">
        <v>46.2</v>
      </c>
    </row>
    <row r="1573" spans="1:5" ht="12.75">
      <c r="A1573" s="401" t="s">
        <v>669</v>
      </c>
      <c r="B1573" s="402"/>
      <c r="C1573" s="322">
        <v>602998</v>
      </c>
      <c r="D1573" s="322">
        <v>532332.25</v>
      </c>
      <c r="E1573" s="361">
        <v>88.28</v>
      </c>
    </row>
    <row r="1574" spans="1:5" ht="12.75">
      <c r="A1574" s="401" t="s">
        <v>1341</v>
      </c>
      <c r="B1574" s="402"/>
      <c r="C1574" s="322">
        <v>3606875</v>
      </c>
      <c r="D1574" s="322">
        <v>1412701.26</v>
      </c>
      <c r="E1574" s="361">
        <v>39.17</v>
      </c>
    </row>
    <row r="1575" spans="1:5" ht="12.75">
      <c r="A1575" s="401" t="s">
        <v>670</v>
      </c>
      <c r="B1575" s="402"/>
      <c r="C1575" s="322">
        <v>32369780</v>
      </c>
      <c r="D1575" s="322">
        <v>16723902.46</v>
      </c>
      <c r="E1575" s="361">
        <v>51.67</v>
      </c>
    </row>
    <row r="1576" spans="1:5" ht="12.75">
      <c r="A1576" s="401" t="s">
        <v>765</v>
      </c>
      <c r="B1576" s="402"/>
      <c r="C1576" s="322">
        <v>2650496</v>
      </c>
      <c r="D1576" s="322">
        <v>1354233.46</v>
      </c>
      <c r="E1576" s="361">
        <v>51.09</v>
      </c>
    </row>
    <row r="1577" spans="1:5" ht="12.75">
      <c r="A1577" s="401" t="s">
        <v>779</v>
      </c>
      <c r="B1577" s="402"/>
      <c r="C1577" s="322">
        <v>28507973</v>
      </c>
      <c r="D1577" s="322">
        <v>14705490.19</v>
      </c>
      <c r="E1577" s="361">
        <v>51.58</v>
      </c>
    </row>
    <row r="1578" spans="1:5" ht="12.75">
      <c r="A1578" s="401" t="s">
        <v>780</v>
      </c>
      <c r="B1578" s="402"/>
      <c r="C1578" s="322">
        <v>88500</v>
      </c>
      <c r="D1578" s="322">
        <v>21601.44</v>
      </c>
      <c r="E1578" s="361">
        <v>24.41</v>
      </c>
    </row>
    <row r="1579" spans="1:5" ht="12.75">
      <c r="A1579" s="401" t="s">
        <v>766</v>
      </c>
      <c r="B1579" s="402"/>
      <c r="C1579" s="322">
        <v>192411</v>
      </c>
      <c r="D1579" s="322">
        <v>86991.59</v>
      </c>
      <c r="E1579" s="361">
        <v>45.21</v>
      </c>
    </row>
    <row r="1580" spans="1:5" ht="12.75">
      <c r="A1580" s="401" t="s">
        <v>877</v>
      </c>
      <c r="B1580" s="402"/>
      <c r="C1580" s="322">
        <v>73900</v>
      </c>
      <c r="D1580" s="322">
        <v>57820.01</v>
      </c>
      <c r="E1580" s="361">
        <v>78.24</v>
      </c>
    </row>
    <row r="1581" spans="1:5" ht="12.75">
      <c r="A1581" s="401" t="s">
        <v>867</v>
      </c>
      <c r="B1581" s="402"/>
      <c r="C1581" s="322">
        <v>856500</v>
      </c>
      <c r="D1581" s="322">
        <v>497765.77</v>
      </c>
      <c r="E1581" s="361">
        <v>58.12</v>
      </c>
    </row>
    <row r="1582" spans="1:5" ht="12.75">
      <c r="A1582" s="401" t="s">
        <v>672</v>
      </c>
      <c r="B1582" s="402"/>
      <c r="C1582" s="322">
        <v>164045</v>
      </c>
      <c r="D1582" s="322">
        <v>52425.43</v>
      </c>
      <c r="E1582" s="361">
        <v>31.96</v>
      </c>
    </row>
    <row r="1583" spans="1:5" ht="12.75">
      <c r="A1583" s="401" t="s">
        <v>868</v>
      </c>
      <c r="B1583" s="402"/>
      <c r="C1583" s="322">
        <v>164045</v>
      </c>
      <c r="D1583" s="322">
        <v>52425.43</v>
      </c>
      <c r="E1583" s="361">
        <v>31.96</v>
      </c>
    </row>
    <row r="1584" spans="1:5" ht="12.75">
      <c r="A1584" s="403" t="s">
        <v>1043</v>
      </c>
      <c r="B1584" s="402"/>
      <c r="C1584" s="321">
        <v>14437654</v>
      </c>
      <c r="D1584" s="321">
        <v>7917522.65</v>
      </c>
      <c r="E1584" s="363">
        <v>54.84</v>
      </c>
    </row>
    <row r="1585" spans="1:5" ht="12.75">
      <c r="A1585" s="323" t="s">
        <v>792</v>
      </c>
      <c r="B1585" s="323" t="s">
        <v>793</v>
      </c>
      <c r="C1585" s="324">
        <v>14437654</v>
      </c>
      <c r="D1585" s="324">
        <v>7917522.65</v>
      </c>
      <c r="E1585" s="364">
        <v>54.84</v>
      </c>
    </row>
    <row r="1586" spans="1:5" ht="12.75">
      <c r="A1586" s="325" t="s">
        <v>676</v>
      </c>
      <c r="B1586" s="325" t="s">
        <v>1157</v>
      </c>
      <c r="C1586" s="326">
        <v>10462398</v>
      </c>
      <c r="D1586" s="326">
        <v>6000371.53</v>
      </c>
      <c r="E1586" s="365">
        <v>57.35</v>
      </c>
    </row>
    <row r="1587" spans="1:5" ht="12.75">
      <c r="A1587" s="401" t="s">
        <v>670</v>
      </c>
      <c r="B1587" s="402"/>
      <c r="C1587" s="322">
        <v>10462398</v>
      </c>
      <c r="D1587" s="322">
        <v>6000371.53</v>
      </c>
      <c r="E1587" s="361">
        <v>57.35</v>
      </c>
    </row>
    <row r="1588" spans="1:5" ht="12.75">
      <c r="A1588" s="401" t="s">
        <v>765</v>
      </c>
      <c r="B1588" s="402"/>
      <c r="C1588" s="322">
        <v>750398</v>
      </c>
      <c r="D1588" s="322">
        <v>517234.16</v>
      </c>
      <c r="E1588" s="361">
        <v>68.93</v>
      </c>
    </row>
    <row r="1589" spans="1:5" ht="12.75">
      <c r="A1589" s="33" t="s">
        <v>260</v>
      </c>
      <c r="B1589" s="33" t="s">
        <v>261</v>
      </c>
      <c r="C1589" s="327">
        <v>30000</v>
      </c>
      <c r="D1589" s="327">
        <v>27068.76</v>
      </c>
      <c r="E1589" s="76">
        <v>90.23</v>
      </c>
    </row>
    <row r="1590" spans="1:5" ht="12.75">
      <c r="A1590" s="328" t="s">
        <v>262</v>
      </c>
      <c r="B1590" s="328" t="s">
        <v>263</v>
      </c>
      <c r="C1590" s="329" t="s">
        <v>115</v>
      </c>
      <c r="D1590" s="329">
        <v>15883.56</v>
      </c>
      <c r="E1590" s="366" t="s">
        <v>115</v>
      </c>
    </row>
    <row r="1591" spans="1:5" ht="12.75">
      <c r="A1591" s="328" t="s">
        <v>266</v>
      </c>
      <c r="B1591" s="328" t="s">
        <v>267</v>
      </c>
      <c r="C1591" s="329" t="s">
        <v>115</v>
      </c>
      <c r="D1591" s="329">
        <v>8350</v>
      </c>
      <c r="E1591" s="366" t="s">
        <v>115</v>
      </c>
    </row>
    <row r="1592" spans="1:5" ht="12.75">
      <c r="A1592" s="328" t="s">
        <v>268</v>
      </c>
      <c r="B1592" s="328" t="s">
        <v>269</v>
      </c>
      <c r="C1592" s="329" t="s">
        <v>115</v>
      </c>
      <c r="D1592" s="329">
        <v>2835.2</v>
      </c>
      <c r="E1592" s="366" t="s">
        <v>115</v>
      </c>
    </row>
    <row r="1593" spans="1:5" ht="12.75">
      <c r="A1593" s="33" t="s">
        <v>270</v>
      </c>
      <c r="B1593" s="33" t="s">
        <v>271</v>
      </c>
      <c r="C1593" s="327">
        <v>455432</v>
      </c>
      <c r="D1593" s="327">
        <v>353461.82</v>
      </c>
      <c r="E1593" s="76">
        <v>77.61</v>
      </c>
    </row>
    <row r="1594" spans="1:5" ht="12.75">
      <c r="A1594" s="328" t="s">
        <v>272</v>
      </c>
      <c r="B1594" s="328" t="s">
        <v>273</v>
      </c>
      <c r="C1594" s="329" t="s">
        <v>115</v>
      </c>
      <c r="D1594" s="329">
        <v>96474.1</v>
      </c>
      <c r="E1594" s="366" t="s">
        <v>115</v>
      </c>
    </row>
    <row r="1595" spans="1:5" ht="12.75">
      <c r="A1595" s="328" t="s">
        <v>276</v>
      </c>
      <c r="B1595" s="328" t="s">
        <v>277</v>
      </c>
      <c r="C1595" s="329" t="s">
        <v>115</v>
      </c>
      <c r="D1595" s="329">
        <v>217252.25</v>
      </c>
      <c r="E1595" s="366" t="s">
        <v>115</v>
      </c>
    </row>
    <row r="1596" spans="1:5" ht="12.75">
      <c r="A1596" s="328" t="s">
        <v>278</v>
      </c>
      <c r="B1596" s="328" t="s">
        <v>279</v>
      </c>
      <c r="C1596" s="329" t="s">
        <v>115</v>
      </c>
      <c r="D1596" s="329">
        <v>17641.09</v>
      </c>
      <c r="E1596" s="366" t="s">
        <v>115</v>
      </c>
    </row>
    <row r="1597" spans="1:5" ht="12.75">
      <c r="A1597" s="328" t="s">
        <v>280</v>
      </c>
      <c r="B1597" s="328" t="s">
        <v>281</v>
      </c>
      <c r="C1597" s="329" t="s">
        <v>115</v>
      </c>
      <c r="D1597" s="329">
        <v>7415.7</v>
      </c>
      <c r="E1597" s="366" t="s">
        <v>115</v>
      </c>
    </row>
    <row r="1598" spans="1:5" ht="12.75">
      <c r="A1598" s="328" t="s">
        <v>282</v>
      </c>
      <c r="B1598" s="328" t="s">
        <v>283</v>
      </c>
      <c r="C1598" s="329" t="s">
        <v>115</v>
      </c>
      <c r="D1598" s="329">
        <v>14678.68</v>
      </c>
      <c r="E1598" s="366" t="s">
        <v>115</v>
      </c>
    </row>
    <row r="1599" spans="1:5" ht="12.75">
      <c r="A1599" s="33" t="s">
        <v>284</v>
      </c>
      <c r="B1599" s="33" t="s">
        <v>285</v>
      </c>
      <c r="C1599" s="327">
        <v>240826</v>
      </c>
      <c r="D1599" s="327">
        <v>116894.05</v>
      </c>
      <c r="E1599" s="76">
        <v>48.54</v>
      </c>
    </row>
    <row r="1600" spans="1:5" ht="12.75">
      <c r="A1600" s="328" t="s">
        <v>286</v>
      </c>
      <c r="B1600" s="328" t="s">
        <v>287</v>
      </c>
      <c r="C1600" s="329" t="s">
        <v>115</v>
      </c>
      <c r="D1600" s="329">
        <v>31108.21</v>
      </c>
      <c r="E1600" s="366" t="s">
        <v>115</v>
      </c>
    </row>
    <row r="1601" spans="1:5" ht="12.75">
      <c r="A1601" s="328" t="s">
        <v>288</v>
      </c>
      <c r="B1601" s="328" t="s">
        <v>289</v>
      </c>
      <c r="C1601" s="329" t="s">
        <v>115</v>
      </c>
      <c r="D1601" s="329">
        <v>29052.06</v>
      </c>
      <c r="E1601" s="366" t="s">
        <v>115</v>
      </c>
    </row>
    <row r="1602" spans="1:5" ht="12.75">
      <c r="A1602" s="328" t="s">
        <v>290</v>
      </c>
      <c r="B1602" s="328" t="s">
        <v>291</v>
      </c>
      <c r="C1602" s="329" t="s">
        <v>115</v>
      </c>
      <c r="D1602" s="329">
        <v>1920</v>
      </c>
      <c r="E1602" s="366" t="s">
        <v>115</v>
      </c>
    </row>
    <row r="1603" spans="1:5" ht="12.75">
      <c r="A1603" s="328" t="s">
        <v>292</v>
      </c>
      <c r="B1603" s="328" t="s">
        <v>293</v>
      </c>
      <c r="C1603" s="329" t="s">
        <v>115</v>
      </c>
      <c r="D1603" s="329">
        <v>37820.93</v>
      </c>
      <c r="E1603" s="366" t="s">
        <v>115</v>
      </c>
    </row>
    <row r="1604" spans="1:5" ht="12.75">
      <c r="A1604" s="328" t="s">
        <v>296</v>
      </c>
      <c r="B1604" s="328" t="s">
        <v>297</v>
      </c>
      <c r="C1604" s="329" t="s">
        <v>115</v>
      </c>
      <c r="D1604" s="329">
        <v>1847.5</v>
      </c>
      <c r="E1604" s="366" t="s">
        <v>115</v>
      </c>
    </row>
    <row r="1605" spans="1:5" ht="12.75">
      <c r="A1605" s="328" t="s">
        <v>298</v>
      </c>
      <c r="B1605" s="328" t="s">
        <v>299</v>
      </c>
      <c r="C1605" s="329" t="s">
        <v>115</v>
      </c>
      <c r="D1605" s="329">
        <v>0</v>
      </c>
      <c r="E1605" s="366" t="s">
        <v>115</v>
      </c>
    </row>
    <row r="1606" spans="1:5" ht="12.75">
      <c r="A1606" s="328" t="s">
        <v>300</v>
      </c>
      <c r="B1606" s="328" t="s">
        <v>301</v>
      </c>
      <c r="C1606" s="329" t="s">
        <v>115</v>
      </c>
      <c r="D1606" s="329">
        <v>14915.35</v>
      </c>
      <c r="E1606" s="366" t="s">
        <v>115</v>
      </c>
    </row>
    <row r="1607" spans="1:5" ht="12.75">
      <c r="A1607" s="328" t="s">
        <v>302</v>
      </c>
      <c r="B1607" s="328" t="s">
        <v>303</v>
      </c>
      <c r="C1607" s="329" t="s">
        <v>115</v>
      </c>
      <c r="D1607" s="329">
        <v>230</v>
      </c>
      <c r="E1607" s="366" t="s">
        <v>115</v>
      </c>
    </row>
    <row r="1608" spans="1:5" ht="12.75">
      <c r="A1608" s="33" t="s">
        <v>307</v>
      </c>
      <c r="B1608" s="33" t="s">
        <v>308</v>
      </c>
      <c r="C1608" s="327">
        <v>23640</v>
      </c>
      <c r="D1608" s="327">
        <v>19694.53</v>
      </c>
      <c r="E1608" s="76">
        <v>83.31</v>
      </c>
    </row>
    <row r="1609" spans="1:5" ht="12.75">
      <c r="A1609" s="328" t="s">
        <v>311</v>
      </c>
      <c r="B1609" s="328" t="s">
        <v>312</v>
      </c>
      <c r="C1609" s="329" t="s">
        <v>115</v>
      </c>
      <c r="D1609" s="329">
        <v>14244.56</v>
      </c>
      <c r="E1609" s="366" t="s">
        <v>115</v>
      </c>
    </row>
    <row r="1610" spans="1:5" ht="12.75">
      <c r="A1610" s="328" t="s">
        <v>315</v>
      </c>
      <c r="B1610" s="328" t="s">
        <v>57</v>
      </c>
      <c r="C1610" s="329" t="s">
        <v>115</v>
      </c>
      <c r="D1610" s="329">
        <v>1520</v>
      </c>
      <c r="E1610" s="366" t="s">
        <v>115</v>
      </c>
    </row>
    <row r="1611" spans="1:5" ht="12.75">
      <c r="A1611" s="328" t="s">
        <v>319</v>
      </c>
      <c r="B1611" s="328" t="s">
        <v>308</v>
      </c>
      <c r="C1611" s="329" t="s">
        <v>115</v>
      </c>
      <c r="D1611" s="329">
        <v>3929.97</v>
      </c>
      <c r="E1611" s="366" t="s">
        <v>115</v>
      </c>
    </row>
    <row r="1612" spans="1:5" ht="12.75">
      <c r="A1612" s="33" t="s">
        <v>326</v>
      </c>
      <c r="B1612" s="33" t="s">
        <v>327</v>
      </c>
      <c r="C1612" s="327">
        <v>500</v>
      </c>
      <c r="D1612" s="327">
        <v>115</v>
      </c>
      <c r="E1612" s="76">
        <v>23</v>
      </c>
    </row>
    <row r="1613" spans="1:5" ht="12.75">
      <c r="A1613" s="328" t="s">
        <v>328</v>
      </c>
      <c r="B1613" s="328" t="s">
        <v>329</v>
      </c>
      <c r="C1613" s="329" t="s">
        <v>115</v>
      </c>
      <c r="D1613" s="329">
        <v>115</v>
      </c>
      <c r="E1613" s="366" t="s">
        <v>115</v>
      </c>
    </row>
    <row r="1614" spans="1:5" ht="12.75">
      <c r="A1614" s="401" t="s">
        <v>779</v>
      </c>
      <c r="B1614" s="402"/>
      <c r="C1614" s="322">
        <v>9712000</v>
      </c>
      <c r="D1614" s="322">
        <v>5483137.37</v>
      </c>
      <c r="E1614" s="361">
        <v>56.46</v>
      </c>
    </row>
    <row r="1615" spans="1:5" ht="12.75">
      <c r="A1615" s="33" t="s">
        <v>243</v>
      </c>
      <c r="B1615" s="33" t="s">
        <v>244</v>
      </c>
      <c r="C1615" s="327">
        <v>7633000</v>
      </c>
      <c r="D1615" s="327">
        <v>4473743.78</v>
      </c>
      <c r="E1615" s="76">
        <v>58.61</v>
      </c>
    </row>
    <row r="1616" spans="1:5" ht="12.75">
      <c r="A1616" s="328" t="s">
        <v>245</v>
      </c>
      <c r="B1616" s="328" t="s">
        <v>246</v>
      </c>
      <c r="C1616" s="329" t="s">
        <v>115</v>
      </c>
      <c r="D1616" s="329">
        <v>4323159.6</v>
      </c>
      <c r="E1616" s="366" t="s">
        <v>115</v>
      </c>
    </row>
    <row r="1617" spans="1:5" ht="12.75">
      <c r="A1617" s="328" t="s">
        <v>247</v>
      </c>
      <c r="B1617" s="328" t="s">
        <v>248</v>
      </c>
      <c r="C1617" s="329" t="s">
        <v>115</v>
      </c>
      <c r="D1617" s="329">
        <v>141500.79</v>
      </c>
      <c r="E1617" s="366" t="s">
        <v>115</v>
      </c>
    </row>
    <row r="1618" spans="1:5" ht="12.75">
      <c r="A1618" s="328" t="s">
        <v>655</v>
      </c>
      <c r="B1618" s="328" t="s">
        <v>656</v>
      </c>
      <c r="C1618" s="329" t="s">
        <v>115</v>
      </c>
      <c r="D1618" s="329">
        <v>9083.39</v>
      </c>
      <c r="E1618" s="366" t="s">
        <v>115</v>
      </c>
    </row>
    <row r="1619" spans="1:5" ht="12.75">
      <c r="A1619" s="33" t="s">
        <v>249</v>
      </c>
      <c r="B1619" s="33" t="s">
        <v>250</v>
      </c>
      <c r="C1619" s="327">
        <v>485000</v>
      </c>
      <c r="D1619" s="327">
        <v>140232.07</v>
      </c>
      <c r="E1619" s="76">
        <v>28.91</v>
      </c>
    </row>
    <row r="1620" spans="1:5" ht="12.75">
      <c r="A1620" s="328" t="s">
        <v>251</v>
      </c>
      <c r="B1620" s="328" t="s">
        <v>250</v>
      </c>
      <c r="C1620" s="329" t="s">
        <v>115</v>
      </c>
      <c r="D1620" s="329">
        <v>140232.07</v>
      </c>
      <c r="E1620" s="366" t="s">
        <v>115</v>
      </c>
    </row>
    <row r="1621" spans="1:5" ht="12.75">
      <c r="A1621" s="33" t="s">
        <v>252</v>
      </c>
      <c r="B1621" s="33" t="s">
        <v>253</v>
      </c>
      <c r="C1621" s="327">
        <v>1300000</v>
      </c>
      <c r="D1621" s="327">
        <v>692092.42</v>
      </c>
      <c r="E1621" s="76">
        <v>53.24</v>
      </c>
    </row>
    <row r="1622" spans="1:5" ht="12.75">
      <c r="A1622" s="328" t="s">
        <v>256</v>
      </c>
      <c r="B1622" s="328" t="s">
        <v>257</v>
      </c>
      <c r="C1622" s="329" t="s">
        <v>115</v>
      </c>
      <c r="D1622" s="329">
        <v>692092.42</v>
      </c>
      <c r="E1622" s="366" t="s">
        <v>115</v>
      </c>
    </row>
    <row r="1623" spans="1:5" ht="12.75">
      <c r="A1623" s="328" t="s">
        <v>1360</v>
      </c>
      <c r="B1623" s="328" t="s">
        <v>1361</v>
      </c>
      <c r="C1623" s="329" t="s">
        <v>115</v>
      </c>
      <c r="D1623" s="329">
        <v>0</v>
      </c>
      <c r="E1623" s="366" t="s">
        <v>115</v>
      </c>
    </row>
    <row r="1624" spans="1:5" ht="12.75">
      <c r="A1624" s="33" t="s">
        <v>260</v>
      </c>
      <c r="B1624" s="33" t="s">
        <v>261</v>
      </c>
      <c r="C1624" s="327">
        <v>250000</v>
      </c>
      <c r="D1624" s="327">
        <v>142166.6</v>
      </c>
      <c r="E1624" s="76">
        <v>56.87</v>
      </c>
    </row>
    <row r="1625" spans="1:5" ht="12.75">
      <c r="A1625" s="328" t="s">
        <v>264</v>
      </c>
      <c r="B1625" s="328" t="s">
        <v>265</v>
      </c>
      <c r="C1625" s="329" t="s">
        <v>115</v>
      </c>
      <c r="D1625" s="329">
        <v>142166.6</v>
      </c>
      <c r="E1625" s="366" t="s">
        <v>115</v>
      </c>
    </row>
    <row r="1626" spans="1:5" ht="12.75">
      <c r="A1626" s="33" t="s">
        <v>284</v>
      </c>
      <c r="B1626" s="33" t="s">
        <v>285</v>
      </c>
      <c r="C1626" s="327">
        <v>0</v>
      </c>
      <c r="D1626" s="327">
        <v>14065</v>
      </c>
      <c r="E1626" s="76" t="s">
        <v>115</v>
      </c>
    </row>
    <row r="1627" spans="1:5" ht="12.75">
      <c r="A1627" s="328" t="s">
        <v>296</v>
      </c>
      <c r="B1627" s="328" t="s">
        <v>297</v>
      </c>
      <c r="C1627" s="329" t="s">
        <v>115</v>
      </c>
      <c r="D1627" s="329">
        <v>14065</v>
      </c>
      <c r="E1627" s="366" t="s">
        <v>115</v>
      </c>
    </row>
    <row r="1628" spans="1:5" ht="12.75">
      <c r="A1628" s="33" t="s">
        <v>307</v>
      </c>
      <c r="B1628" s="33" t="s">
        <v>308</v>
      </c>
      <c r="C1628" s="327">
        <v>44000</v>
      </c>
      <c r="D1628" s="327">
        <v>20837.5</v>
      </c>
      <c r="E1628" s="76">
        <v>47.36</v>
      </c>
    </row>
    <row r="1629" spans="1:5" ht="12.75">
      <c r="A1629" s="328" t="s">
        <v>316</v>
      </c>
      <c r="B1629" s="328" t="s">
        <v>317</v>
      </c>
      <c r="C1629" s="329" t="s">
        <v>115</v>
      </c>
      <c r="D1629" s="329">
        <v>20837.5</v>
      </c>
      <c r="E1629" s="366" t="s">
        <v>115</v>
      </c>
    </row>
    <row r="1630" spans="1:5" ht="12.75">
      <c r="A1630" s="325" t="s">
        <v>678</v>
      </c>
      <c r="B1630" s="325" t="s">
        <v>878</v>
      </c>
      <c r="C1630" s="326">
        <v>1252100</v>
      </c>
      <c r="D1630" s="326">
        <v>480724.77</v>
      </c>
      <c r="E1630" s="365">
        <v>38.39</v>
      </c>
    </row>
    <row r="1631" spans="1:5" ht="12.75">
      <c r="A1631" s="401" t="s">
        <v>665</v>
      </c>
      <c r="B1631" s="402"/>
      <c r="C1631" s="322">
        <v>606100</v>
      </c>
      <c r="D1631" s="322">
        <v>317761.99</v>
      </c>
      <c r="E1631" s="361">
        <v>52.43</v>
      </c>
    </row>
    <row r="1632" spans="1:5" ht="12.75">
      <c r="A1632" s="401" t="s">
        <v>666</v>
      </c>
      <c r="B1632" s="402"/>
      <c r="C1632" s="322">
        <v>606100</v>
      </c>
      <c r="D1632" s="322">
        <v>317761.99</v>
      </c>
      <c r="E1632" s="361">
        <v>52.43</v>
      </c>
    </row>
    <row r="1633" spans="1:5" ht="12.75">
      <c r="A1633" s="33" t="s">
        <v>243</v>
      </c>
      <c r="B1633" s="33" t="s">
        <v>244</v>
      </c>
      <c r="C1633" s="327">
        <v>452000</v>
      </c>
      <c r="D1633" s="327">
        <v>237936.01</v>
      </c>
      <c r="E1633" s="76">
        <v>52.64</v>
      </c>
    </row>
    <row r="1634" spans="1:5" ht="12.75">
      <c r="A1634" s="328" t="s">
        <v>245</v>
      </c>
      <c r="B1634" s="328" t="s">
        <v>246</v>
      </c>
      <c r="C1634" s="329" t="s">
        <v>115</v>
      </c>
      <c r="D1634" s="329">
        <v>237936.01</v>
      </c>
      <c r="E1634" s="366" t="s">
        <v>115</v>
      </c>
    </row>
    <row r="1635" spans="1:5" ht="12.75">
      <c r="A1635" s="33" t="s">
        <v>249</v>
      </c>
      <c r="B1635" s="33" t="s">
        <v>250</v>
      </c>
      <c r="C1635" s="327">
        <v>15300</v>
      </c>
      <c r="D1635" s="327">
        <v>9979.43</v>
      </c>
      <c r="E1635" s="76">
        <v>65.23</v>
      </c>
    </row>
    <row r="1636" spans="1:5" ht="12.75">
      <c r="A1636" s="328" t="s">
        <v>251</v>
      </c>
      <c r="B1636" s="328" t="s">
        <v>250</v>
      </c>
      <c r="C1636" s="329" t="s">
        <v>115</v>
      </c>
      <c r="D1636" s="329">
        <v>9979.43</v>
      </c>
      <c r="E1636" s="366" t="s">
        <v>115</v>
      </c>
    </row>
    <row r="1637" spans="1:5" ht="12.75">
      <c r="A1637" s="33" t="s">
        <v>252</v>
      </c>
      <c r="B1637" s="33" t="s">
        <v>253</v>
      </c>
      <c r="C1637" s="327">
        <v>61000</v>
      </c>
      <c r="D1637" s="327">
        <v>30228.51</v>
      </c>
      <c r="E1637" s="76">
        <v>49.55</v>
      </c>
    </row>
    <row r="1638" spans="1:5" ht="12.75">
      <c r="A1638" s="328" t="s">
        <v>256</v>
      </c>
      <c r="B1638" s="328" t="s">
        <v>257</v>
      </c>
      <c r="C1638" s="329" t="s">
        <v>115</v>
      </c>
      <c r="D1638" s="329">
        <v>30228.51</v>
      </c>
      <c r="E1638" s="366" t="s">
        <v>115</v>
      </c>
    </row>
    <row r="1639" spans="1:5" ht="12.75">
      <c r="A1639" s="33" t="s">
        <v>260</v>
      </c>
      <c r="B1639" s="33" t="s">
        <v>261</v>
      </c>
      <c r="C1639" s="327">
        <v>10000</v>
      </c>
      <c r="D1639" s="327">
        <v>12845.9</v>
      </c>
      <c r="E1639" s="76">
        <v>128.46</v>
      </c>
    </row>
    <row r="1640" spans="1:5" ht="12.75">
      <c r="A1640" s="328" t="s">
        <v>264</v>
      </c>
      <c r="B1640" s="328" t="s">
        <v>265</v>
      </c>
      <c r="C1640" s="329" t="s">
        <v>115</v>
      </c>
      <c r="D1640" s="329">
        <v>12845.9</v>
      </c>
      <c r="E1640" s="366" t="s">
        <v>115</v>
      </c>
    </row>
    <row r="1641" spans="1:5" ht="12.75">
      <c r="A1641" s="33" t="s">
        <v>270</v>
      </c>
      <c r="B1641" s="33" t="s">
        <v>271</v>
      </c>
      <c r="C1641" s="327">
        <v>40000</v>
      </c>
      <c r="D1641" s="327">
        <v>21676.81</v>
      </c>
      <c r="E1641" s="76">
        <v>54.19</v>
      </c>
    </row>
    <row r="1642" spans="1:5" ht="12.75">
      <c r="A1642" s="328" t="s">
        <v>272</v>
      </c>
      <c r="B1642" s="328" t="s">
        <v>273</v>
      </c>
      <c r="C1642" s="329" t="s">
        <v>115</v>
      </c>
      <c r="D1642" s="329">
        <v>0</v>
      </c>
      <c r="E1642" s="366" t="s">
        <v>115</v>
      </c>
    </row>
    <row r="1643" spans="1:5" ht="12.75">
      <c r="A1643" s="328" t="s">
        <v>276</v>
      </c>
      <c r="B1643" s="328" t="s">
        <v>277</v>
      </c>
      <c r="C1643" s="329" t="s">
        <v>115</v>
      </c>
      <c r="D1643" s="329">
        <v>14310.01</v>
      </c>
      <c r="E1643" s="366" t="s">
        <v>115</v>
      </c>
    </row>
    <row r="1644" spans="1:5" ht="12.75">
      <c r="A1644" s="328" t="s">
        <v>278</v>
      </c>
      <c r="B1644" s="328" t="s">
        <v>279</v>
      </c>
      <c r="C1644" s="329" t="s">
        <v>115</v>
      </c>
      <c r="D1644" s="329">
        <v>7366.8</v>
      </c>
      <c r="E1644" s="366" t="s">
        <v>115</v>
      </c>
    </row>
    <row r="1645" spans="1:5" ht="12.75">
      <c r="A1645" s="33" t="s">
        <v>284</v>
      </c>
      <c r="B1645" s="33" t="s">
        <v>285</v>
      </c>
      <c r="C1645" s="327">
        <v>18800</v>
      </c>
      <c r="D1645" s="327">
        <v>0</v>
      </c>
      <c r="E1645" s="76">
        <v>0</v>
      </c>
    </row>
    <row r="1646" spans="1:5" ht="12.75">
      <c r="A1646" s="328" t="s">
        <v>286</v>
      </c>
      <c r="B1646" s="328" t="s">
        <v>287</v>
      </c>
      <c r="C1646" s="329" t="s">
        <v>115</v>
      </c>
      <c r="D1646" s="329">
        <v>0</v>
      </c>
      <c r="E1646" s="366" t="s">
        <v>115</v>
      </c>
    </row>
    <row r="1647" spans="1:5" ht="12.75">
      <c r="A1647" s="328" t="s">
        <v>288</v>
      </c>
      <c r="B1647" s="328" t="s">
        <v>289</v>
      </c>
      <c r="C1647" s="329" t="s">
        <v>115</v>
      </c>
      <c r="D1647" s="329">
        <v>0</v>
      </c>
      <c r="E1647" s="366" t="s">
        <v>115</v>
      </c>
    </row>
    <row r="1648" spans="1:5" ht="12.75">
      <c r="A1648" s="328" t="s">
        <v>296</v>
      </c>
      <c r="B1648" s="328" t="s">
        <v>297</v>
      </c>
      <c r="C1648" s="329" t="s">
        <v>115</v>
      </c>
      <c r="D1648" s="329">
        <v>0</v>
      </c>
      <c r="E1648" s="366" t="s">
        <v>115</v>
      </c>
    </row>
    <row r="1649" spans="1:5" ht="12.75">
      <c r="A1649" s="33" t="s">
        <v>307</v>
      </c>
      <c r="B1649" s="33" t="s">
        <v>308</v>
      </c>
      <c r="C1649" s="327">
        <v>4000</v>
      </c>
      <c r="D1649" s="327">
        <v>1180.9</v>
      </c>
      <c r="E1649" s="76">
        <v>29.52</v>
      </c>
    </row>
    <row r="1650" spans="1:5" ht="12.75">
      <c r="A1650" s="328" t="s">
        <v>319</v>
      </c>
      <c r="B1650" s="328" t="s">
        <v>308</v>
      </c>
      <c r="C1650" s="329" t="s">
        <v>115</v>
      </c>
      <c r="D1650" s="329">
        <v>1180.9</v>
      </c>
      <c r="E1650" s="366" t="s">
        <v>115</v>
      </c>
    </row>
    <row r="1651" spans="1:5" ht="12.75">
      <c r="A1651" s="33" t="s">
        <v>410</v>
      </c>
      <c r="B1651" s="33" t="s">
        <v>411</v>
      </c>
      <c r="C1651" s="327">
        <v>5000</v>
      </c>
      <c r="D1651" s="327">
        <v>3914.43</v>
      </c>
      <c r="E1651" s="76">
        <v>78.29</v>
      </c>
    </row>
    <row r="1652" spans="1:5" ht="12.75">
      <c r="A1652" s="328" t="s">
        <v>412</v>
      </c>
      <c r="B1652" s="328" t="s">
        <v>413</v>
      </c>
      <c r="C1652" s="329" t="s">
        <v>115</v>
      </c>
      <c r="D1652" s="329">
        <v>3914.43</v>
      </c>
      <c r="E1652" s="366" t="s">
        <v>115</v>
      </c>
    </row>
    <row r="1653" spans="1:5" ht="12.75">
      <c r="A1653" s="401" t="s">
        <v>667</v>
      </c>
      <c r="B1653" s="402"/>
      <c r="C1653" s="322">
        <v>646000</v>
      </c>
      <c r="D1653" s="322">
        <v>162962.78</v>
      </c>
      <c r="E1653" s="361">
        <v>25.23</v>
      </c>
    </row>
    <row r="1654" spans="1:5" ht="12.75">
      <c r="A1654" s="401" t="s">
        <v>1341</v>
      </c>
      <c r="B1654" s="402"/>
      <c r="C1654" s="322">
        <v>646000</v>
      </c>
      <c r="D1654" s="322">
        <v>162962.78</v>
      </c>
      <c r="E1654" s="361">
        <v>25.23</v>
      </c>
    </row>
    <row r="1655" spans="1:5" ht="12.75">
      <c r="A1655" s="33" t="s">
        <v>243</v>
      </c>
      <c r="B1655" s="33" t="s">
        <v>244</v>
      </c>
      <c r="C1655" s="327">
        <v>374000</v>
      </c>
      <c r="D1655" s="327">
        <v>124367.81</v>
      </c>
      <c r="E1655" s="76">
        <v>33.25</v>
      </c>
    </row>
    <row r="1656" spans="1:5" ht="12.75">
      <c r="A1656" s="328" t="s">
        <v>245</v>
      </c>
      <c r="B1656" s="328" t="s">
        <v>246</v>
      </c>
      <c r="C1656" s="329" t="s">
        <v>115</v>
      </c>
      <c r="D1656" s="329">
        <v>124367.81</v>
      </c>
      <c r="E1656" s="366" t="s">
        <v>115</v>
      </c>
    </row>
    <row r="1657" spans="1:5" ht="12.75">
      <c r="A1657" s="33" t="s">
        <v>249</v>
      </c>
      <c r="B1657" s="33" t="s">
        <v>250</v>
      </c>
      <c r="C1657" s="327">
        <v>14000</v>
      </c>
      <c r="D1657" s="327">
        <v>3000</v>
      </c>
      <c r="E1657" s="76">
        <v>21.43</v>
      </c>
    </row>
    <row r="1658" spans="1:5" ht="12.75">
      <c r="A1658" s="328" t="s">
        <v>251</v>
      </c>
      <c r="B1658" s="328" t="s">
        <v>250</v>
      </c>
      <c r="C1658" s="329" t="s">
        <v>115</v>
      </c>
      <c r="D1658" s="329">
        <v>3000</v>
      </c>
      <c r="E1658" s="366" t="s">
        <v>115</v>
      </c>
    </row>
    <row r="1659" spans="1:5" ht="12.75">
      <c r="A1659" s="33" t="s">
        <v>252</v>
      </c>
      <c r="B1659" s="33" t="s">
        <v>253</v>
      </c>
      <c r="C1659" s="327">
        <v>62000</v>
      </c>
      <c r="D1659" s="327">
        <v>16910.43</v>
      </c>
      <c r="E1659" s="76">
        <v>27.27</v>
      </c>
    </row>
    <row r="1660" spans="1:5" ht="12.75">
      <c r="A1660" s="328" t="s">
        <v>256</v>
      </c>
      <c r="B1660" s="328" t="s">
        <v>257</v>
      </c>
      <c r="C1660" s="329" t="s">
        <v>115</v>
      </c>
      <c r="D1660" s="329">
        <v>16910.43</v>
      </c>
      <c r="E1660" s="366" t="s">
        <v>115</v>
      </c>
    </row>
    <row r="1661" spans="1:5" ht="12.75">
      <c r="A1661" s="33" t="s">
        <v>260</v>
      </c>
      <c r="B1661" s="33" t="s">
        <v>261</v>
      </c>
      <c r="C1661" s="327">
        <v>14000</v>
      </c>
      <c r="D1661" s="327">
        <v>5840.49</v>
      </c>
      <c r="E1661" s="76">
        <v>41.72</v>
      </c>
    </row>
    <row r="1662" spans="1:5" ht="12.75">
      <c r="A1662" s="328" t="s">
        <v>264</v>
      </c>
      <c r="B1662" s="328" t="s">
        <v>265</v>
      </c>
      <c r="C1662" s="329" t="s">
        <v>115</v>
      </c>
      <c r="D1662" s="329">
        <v>5840.49</v>
      </c>
      <c r="E1662" s="366" t="s">
        <v>115</v>
      </c>
    </row>
    <row r="1663" spans="1:5" ht="12.75">
      <c r="A1663" s="33" t="s">
        <v>270</v>
      </c>
      <c r="B1663" s="33" t="s">
        <v>271</v>
      </c>
      <c r="C1663" s="327">
        <v>165000</v>
      </c>
      <c r="D1663" s="327">
        <v>8734</v>
      </c>
      <c r="E1663" s="76">
        <v>5.29</v>
      </c>
    </row>
    <row r="1664" spans="1:5" ht="12.75">
      <c r="A1664" s="328" t="s">
        <v>272</v>
      </c>
      <c r="B1664" s="328" t="s">
        <v>273</v>
      </c>
      <c r="C1664" s="329" t="s">
        <v>115</v>
      </c>
      <c r="D1664" s="329">
        <v>0</v>
      </c>
      <c r="E1664" s="366" t="s">
        <v>115</v>
      </c>
    </row>
    <row r="1665" spans="1:5" ht="12.75">
      <c r="A1665" s="328" t="s">
        <v>274</v>
      </c>
      <c r="B1665" s="328" t="s">
        <v>275</v>
      </c>
      <c r="C1665" s="329" t="s">
        <v>115</v>
      </c>
      <c r="D1665" s="329">
        <v>0</v>
      </c>
      <c r="E1665" s="366" t="s">
        <v>115</v>
      </c>
    </row>
    <row r="1666" spans="1:5" ht="12.75">
      <c r="A1666" s="328" t="s">
        <v>276</v>
      </c>
      <c r="B1666" s="328" t="s">
        <v>277</v>
      </c>
      <c r="C1666" s="329" t="s">
        <v>115</v>
      </c>
      <c r="D1666" s="329">
        <v>8734</v>
      </c>
      <c r="E1666" s="366" t="s">
        <v>115</v>
      </c>
    </row>
    <row r="1667" spans="1:5" ht="12.75">
      <c r="A1667" s="328" t="s">
        <v>278</v>
      </c>
      <c r="B1667" s="328" t="s">
        <v>279</v>
      </c>
      <c r="C1667" s="329" t="s">
        <v>115</v>
      </c>
      <c r="D1667" s="329">
        <v>0</v>
      </c>
      <c r="E1667" s="366" t="s">
        <v>115</v>
      </c>
    </row>
    <row r="1668" spans="1:5" ht="12.75">
      <c r="A1668" s="33" t="s">
        <v>284</v>
      </c>
      <c r="B1668" s="33" t="s">
        <v>285</v>
      </c>
      <c r="C1668" s="327">
        <v>8000</v>
      </c>
      <c r="D1668" s="327">
        <v>0</v>
      </c>
      <c r="E1668" s="76">
        <v>0</v>
      </c>
    </row>
    <row r="1669" spans="1:5" ht="12.75">
      <c r="A1669" s="328" t="s">
        <v>286</v>
      </c>
      <c r="B1669" s="328" t="s">
        <v>287</v>
      </c>
      <c r="C1669" s="329" t="s">
        <v>115</v>
      </c>
      <c r="D1669" s="329">
        <v>0</v>
      </c>
      <c r="E1669" s="366" t="s">
        <v>115</v>
      </c>
    </row>
    <row r="1670" spans="1:5" ht="12.75">
      <c r="A1670" s="328" t="s">
        <v>288</v>
      </c>
      <c r="B1670" s="328" t="s">
        <v>289</v>
      </c>
      <c r="C1670" s="329" t="s">
        <v>115</v>
      </c>
      <c r="D1670" s="329">
        <v>0</v>
      </c>
      <c r="E1670" s="366" t="s">
        <v>115</v>
      </c>
    </row>
    <row r="1671" spans="1:5" ht="12.75">
      <c r="A1671" s="328" t="s">
        <v>296</v>
      </c>
      <c r="B1671" s="328" t="s">
        <v>297</v>
      </c>
      <c r="C1671" s="329" t="s">
        <v>115</v>
      </c>
      <c r="D1671" s="329">
        <v>0</v>
      </c>
      <c r="E1671" s="366" t="s">
        <v>115</v>
      </c>
    </row>
    <row r="1672" spans="1:5" ht="12.75">
      <c r="A1672" s="33" t="s">
        <v>307</v>
      </c>
      <c r="B1672" s="33" t="s">
        <v>308</v>
      </c>
      <c r="C1672" s="327">
        <v>4000</v>
      </c>
      <c r="D1672" s="327">
        <v>0</v>
      </c>
      <c r="E1672" s="76">
        <v>0</v>
      </c>
    </row>
    <row r="1673" spans="1:5" ht="12.75">
      <c r="A1673" s="328" t="s">
        <v>319</v>
      </c>
      <c r="B1673" s="328" t="s">
        <v>308</v>
      </c>
      <c r="C1673" s="329" t="s">
        <v>115</v>
      </c>
      <c r="D1673" s="329">
        <v>0</v>
      </c>
      <c r="E1673" s="366" t="s">
        <v>115</v>
      </c>
    </row>
    <row r="1674" spans="1:5" ht="12.75">
      <c r="A1674" s="33" t="s">
        <v>410</v>
      </c>
      <c r="B1674" s="33" t="s">
        <v>411</v>
      </c>
      <c r="C1674" s="327">
        <v>5000</v>
      </c>
      <c r="D1674" s="327">
        <v>4110.05</v>
      </c>
      <c r="E1674" s="76">
        <v>82.2</v>
      </c>
    </row>
    <row r="1675" spans="1:5" ht="12.75">
      <c r="A1675" s="328" t="s">
        <v>412</v>
      </c>
      <c r="B1675" s="328" t="s">
        <v>413</v>
      </c>
      <c r="C1675" s="329" t="s">
        <v>115</v>
      </c>
      <c r="D1675" s="329">
        <v>4110.05</v>
      </c>
      <c r="E1675" s="366" t="s">
        <v>115</v>
      </c>
    </row>
    <row r="1676" spans="1:5" ht="12.75">
      <c r="A1676" s="325" t="s">
        <v>680</v>
      </c>
      <c r="B1676" s="325" t="s">
        <v>879</v>
      </c>
      <c r="C1676" s="326">
        <v>8500</v>
      </c>
      <c r="D1676" s="326">
        <v>0</v>
      </c>
      <c r="E1676" s="365">
        <v>0</v>
      </c>
    </row>
    <row r="1677" spans="1:5" ht="12.75">
      <c r="A1677" s="401" t="s">
        <v>665</v>
      </c>
      <c r="B1677" s="402"/>
      <c r="C1677" s="322">
        <v>3500</v>
      </c>
      <c r="D1677" s="322">
        <v>0</v>
      </c>
      <c r="E1677" s="361">
        <v>0</v>
      </c>
    </row>
    <row r="1678" spans="1:5" ht="12.75">
      <c r="A1678" s="401" t="s">
        <v>666</v>
      </c>
      <c r="B1678" s="402"/>
      <c r="C1678" s="322">
        <v>3500</v>
      </c>
      <c r="D1678" s="322">
        <v>0</v>
      </c>
      <c r="E1678" s="361">
        <v>0</v>
      </c>
    </row>
    <row r="1679" spans="1:5" ht="12.75">
      <c r="A1679" s="33" t="s">
        <v>284</v>
      </c>
      <c r="B1679" s="33" t="s">
        <v>285</v>
      </c>
      <c r="C1679" s="327">
        <v>2000</v>
      </c>
      <c r="D1679" s="327">
        <v>0</v>
      </c>
      <c r="E1679" s="76">
        <v>0</v>
      </c>
    </row>
    <row r="1680" spans="1:5" ht="12.75">
      <c r="A1680" s="328" t="s">
        <v>286</v>
      </c>
      <c r="B1680" s="328" t="s">
        <v>287</v>
      </c>
      <c r="C1680" s="329" t="s">
        <v>115</v>
      </c>
      <c r="D1680" s="329">
        <v>0</v>
      </c>
      <c r="E1680" s="366" t="s">
        <v>115</v>
      </c>
    </row>
    <row r="1681" spans="1:5" ht="12.75">
      <c r="A1681" s="328" t="s">
        <v>298</v>
      </c>
      <c r="B1681" s="328" t="s">
        <v>299</v>
      </c>
      <c r="C1681" s="329" t="s">
        <v>115</v>
      </c>
      <c r="D1681" s="329">
        <v>0</v>
      </c>
      <c r="E1681" s="366" t="s">
        <v>115</v>
      </c>
    </row>
    <row r="1682" spans="1:5" ht="12.75">
      <c r="A1682" s="33" t="s">
        <v>307</v>
      </c>
      <c r="B1682" s="33" t="s">
        <v>308</v>
      </c>
      <c r="C1682" s="327">
        <v>1500</v>
      </c>
      <c r="D1682" s="327">
        <v>0</v>
      </c>
      <c r="E1682" s="76">
        <v>0</v>
      </c>
    </row>
    <row r="1683" spans="1:5" ht="12.75">
      <c r="A1683" s="328" t="s">
        <v>319</v>
      </c>
      <c r="B1683" s="328" t="s">
        <v>308</v>
      </c>
      <c r="C1683" s="329" t="s">
        <v>115</v>
      </c>
      <c r="D1683" s="329">
        <v>0</v>
      </c>
      <c r="E1683" s="366" t="s">
        <v>115</v>
      </c>
    </row>
    <row r="1684" spans="1:5" ht="12.75">
      <c r="A1684" s="401" t="s">
        <v>672</v>
      </c>
      <c r="B1684" s="402"/>
      <c r="C1684" s="322">
        <v>5000</v>
      </c>
      <c r="D1684" s="322">
        <v>0</v>
      </c>
      <c r="E1684" s="361">
        <v>0</v>
      </c>
    </row>
    <row r="1685" spans="1:5" ht="12.75">
      <c r="A1685" s="401" t="s">
        <v>868</v>
      </c>
      <c r="B1685" s="402"/>
      <c r="C1685" s="322">
        <v>5000</v>
      </c>
      <c r="D1685" s="322">
        <v>0</v>
      </c>
      <c r="E1685" s="361">
        <v>0</v>
      </c>
    </row>
    <row r="1686" spans="1:5" ht="12.75">
      <c r="A1686" s="33" t="s">
        <v>307</v>
      </c>
      <c r="B1686" s="33" t="s">
        <v>308</v>
      </c>
      <c r="C1686" s="327">
        <v>5000</v>
      </c>
      <c r="D1686" s="327">
        <v>0</v>
      </c>
      <c r="E1686" s="76">
        <v>0</v>
      </c>
    </row>
    <row r="1687" spans="1:5" ht="12.75">
      <c r="A1687" s="328" t="s">
        <v>319</v>
      </c>
      <c r="B1687" s="328" t="s">
        <v>308</v>
      </c>
      <c r="C1687" s="329" t="s">
        <v>115</v>
      </c>
      <c r="D1687" s="329">
        <v>0</v>
      </c>
      <c r="E1687" s="366" t="s">
        <v>115</v>
      </c>
    </row>
    <row r="1688" spans="1:5" ht="12.75">
      <c r="A1688" s="325" t="s">
        <v>682</v>
      </c>
      <c r="B1688" s="325" t="s">
        <v>880</v>
      </c>
      <c r="C1688" s="326">
        <v>14500</v>
      </c>
      <c r="D1688" s="326">
        <v>192</v>
      </c>
      <c r="E1688" s="365">
        <v>1.32</v>
      </c>
    </row>
    <row r="1689" spans="1:5" ht="12.75">
      <c r="A1689" s="401" t="s">
        <v>665</v>
      </c>
      <c r="B1689" s="402"/>
      <c r="C1689" s="322">
        <v>4500</v>
      </c>
      <c r="D1689" s="322">
        <v>192</v>
      </c>
      <c r="E1689" s="361">
        <v>4.27</v>
      </c>
    </row>
    <row r="1690" spans="1:5" ht="12.75">
      <c r="A1690" s="401" t="s">
        <v>666</v>
      </c>
      <c r="B1690" s="402"/>
      <c r="C1690" s="322">
        <v>4500</v>
      </c>
      <c r="D1690" s="322">
        <v>192</v>
      </c>
      <c r="E1690" s="361">
        <v>4.27</v>
      </c>
    </row>
    <row r="1691" spans="1:5" ht="12.75">
      <c r="A1691" s="33" t="s">
        <v>260</v>
      </c>
      <c r="B1691" s="33" t="s">
        <v>261</v>
      </c>
      <c r="C1691" s="327">
        <v>1600</v>
      </c>
      <c r="D1691" s="327">
        <v>192</v>
      </c>
      <c r="E1691" s="76">
        <v>12</v>
      </c>
    </row>
    <row r="1692" spans="1:5" ht="12.75">
      <c r="A1692" s="328" t="s">
        <v>268</v>
      </c>
      <c r="B1692" s="328" t="s">
        <v>269</v>
      </c>
      <c r="C1692" s="329" t="s">
        <v>115</v>
      </c>
      <c r="D1692" s="329">
        <v>192</v>
      </c>
      <c r="E1692" s="366" t="s">
        <v>115</v>
      </c>
    </row>
    <row r="1693" spans="1:5" ht="12.75">
      <c r="A1693" s="33" t="s">
        <v>270</v>
      </c>
      <c r="B1693" s="33" t="s">
        <v>271</v>
      </c>
      <c r="C1693" s="327">
        <v>1000</v>
      </c>
      <c r="D1693" s="327">
        <v>0</v>
      </c>
      <c r="E1693" s="76">
        <v>0</v>
      </c>
    </row>
    <row r="1694" spans="1:5" ht="12.75">
      <c r="A1694" s="328" t="s">
        <v>272</v>
      </c>
      <c r="B1694" s="328" t="s">
        <v>273</v>
      </c>
      <c r="C1694" s="329" t="s">
        <v>115</v>
      </c>
      <c r="D1694" s="329">
        <v>0</v>
      </c>
      <c r="E1694" s="366" t="s">
        <v>115</v>
      </c>
    </row>
    <row r="1695" spans="1:5" ht="12.75">
      <c r="A1695" s="33" t="s">
        <v>284</v>
      </c>
      <c r="B1695" s="33" t="s">
        <v>285</v>
      </c>
      <c r="C1695" s="327">
        <v>1900</v>
      </c>
      <c r="D1695" s="327">
        <v>0</v>
      </c>
      <c r="E1695" s="76">
        <v>0</v>
      </c>
    </row>
    <row r="1696" spans="1:5" ht="12.75">
      <c r="A1696" s="328" t="s">
        <v>286</v>
      </c>
      <c r="B1696" s="328" t="s">
        <v>287</v>
      </c>
      <c r="C1696" s="329" t="s">
        <v>115</v>
      </c>
      <c r="D1696" s="329">
        <v>0</v>
      </c>
      <c r="E1696" s="366" t="s">
        <v>115</v>
      </c>
    </row>
    <row r="1697" spans="1:5" ht="12.75">
      <c r="A1697" s="328" t="s">
        <v>298</v>
      </c>
      <c r="B1697" s="328" t="s">
        <v>299</v>
      </c>
      <c r="C1697" s="329" t="s">
        <v>115</v>
      </c>
      <c r="D1697" s="329">
        <v>0</v>
      </c>
      <c r="E1697" s="366" t="s">
        <v>115</v>
      </c>
    </row>
    <row r="1698" spans="1:5" ht="12.75">
      <c r="A1698" s="401" t="s">
        <v>670</v>
      </c>
      <c r="B1698" s="402"/>
      <c r="C1698" s="322">
        <v>10000</v>
      </c>
      <c r="D1698" s="322">
        <v>0</v>
      </c>
      <c r="E1698" s="361">
        <v>0</v>
      </c>
    </row>
    <row r="1699" spans="1:5" ht="12.75">
      <c r="A1699" s="401" t="s">
        <v>779</v>
      </c>
      <c r="B1699" s="402"/>
      <c r="C1699" s="322">
        <v>3000</v>
      </c>
      <c r="D1699" s="322">
        <v>0</v>
      </c>
      <c r="E1699" s="361">
        <v>0</v>
      </c>
    </row>
    <row r="1700" spans="1:5" ht="12.75">
      <c r="A1700" s="33" t="s">
        <v>260</v>
      </c>
      <c r="B1700" s="33" t="s">
        <v>261</v>
      </c>
      <c r="C1700" s="327">
        <v>2500</v>
      </c>
      <c r="D1700" s="327">
        <v>0</v>
      </c>
      <c r="E1700" s="76">
        <v>0</v>
      </c>
    </row>
    <row r="1701" spans="1:5" ht="12.75">
      <c r="A1701" s="328" t="s">
        <v>262</v>
      </c>
      <c r="B1701" s="328" t="s">
        <v>263</v>
      </c>
      <c r="C1701" s="329" t="s">
        <v>115</v>
      </c>
      <c r="D1701" s="329">
        <v>0</v>
      </c>
      <c r="E1701" s="366" t="s">
        <v>115</v>
      </c>
    </row>
    <row r="1702" spans="1:5" ht="12.75">
      <c r="A1702" s="33" t="s">
        <v>284</v>
      </c>
      <c r="B1702" s="33" t="s">
        <v>285</v>
      </c>
      <c r="C1702" s="327">
        <v>500</v>
      </c>
      <c r="D1702" s="327">
        <v>0</v>
      </c>
      <c r="E1702" s="76">
        <v>0</v>
      </c>
    </row>
    <row r="1703" spans="1:5" ht="12.75">
      <c r="A1703" s="328" t="s">
        <v>286</v>
      </c>
      <c r="B1703" s="328" t="s">
        <v>287</v>
      </c>
      <c r="C1703" s="329" t="s">
        <v>115</v>
      </c>
      <c r="D1703" s="329">
        <v>0</v>
      </c>
      <c r="E1703" s="366" t="s">
        <v>115</v>
      </c>
    </row>
    <row r="1704" spans="1:5" ht="12.75">
      <c r="A1704" s="401" t="s">
        <v>780</v>
      </c>
      <c r="B1704" s="402"/>
      <c r="C1704" s="322">
        <v>7000</v>
      </c>
      <c r="D1704" s="322">
        <v>0</v>
      </c>
      <c r="E1704" s="361">
        <v>0</v>
      </c>
    </row>
    <row r="1705" spans="1:5" ht="12.75">
      <c r="A1705" s="33" t="s">
        <v>260</v>
      </c>
      <c r="B1705" s="33" t="s">
        <v>261</v>
      </c>
      <c r="C1705" s="327">
        <v>5000</v>
      </c>
      <c r="D1705" s="327">
        <v>0</v>
      </c>
      <c r="E1705" s="76">
        <v>0</v>
      </c>
    </row>
    <row r="1706" spans="1:5" ht="12.75">
      <c r="A1706" s="328" t="s">
        <v>262</v>
      </c>
      <c r="B1706" s="328" t="s">
        <v>263</v>
      </c>
      <c r="C1706" s="329" t="s">
        <v>115</v>
      </c>
      <c r="D1706" s="329">
        <v>0</v>
      </c>
      <c r="E1706" s="366" t="s">
        <v>115</v>
      </c>
    </row>
    <row r="1707" spans="1:5" ht="12.75">
      <c r="A1707" s="328" t="s">
        <v>268</v>
      </c>
      <c r="B1707" s="328" t="s">
        <v>269</v>
      </c>
      <c r="C1707" s="329" t="s">
        <v>115</v>
      </c>
      <c r="D1707" s="329">
        <v>0</v>
      </c>
      <c r="E1707" s="366" t="s">
        <v>115</v>
      </c>
    </row>
    <row r="1708" spans="1:5" ht="12.75">
      <c r="A1708" s="33" t="s">
        <v>270</v>
      </c>
      <c r="B1708" s="33" t="s">
        <v>271</v>
      </c>
      <c r="C1708" s="327">
        <v>1500</v>
      </c>
      <c r="D1708" s="327">
        <v>0</v>
      </c>
      <c r="E1708" s="76">
        <v>0</v>
      </c>
    </row>
    <row r="1709" spans="1:5" ht="12.75">
      <c r="A1709" s="328" t="s">
        <v>272</v>
      </c>
      <c r="B1709" s="328" t="s">
        <v>273</v>
      </c>
      <c r="C1709" s="329" t="s">
        <v>115</v>
      </c>
      <c r="D1709" s="329">
        <v>0</v>
      </c>
      <c r="E1709" s="366" t="s">
        <v>115</v>
      </c>
    </row>
    <row r="1710" spans="1:5" ht="12.75">
      <c r="A1710" s="328" t="s">
        <v>280</v>
      </c>
      <c r="B1710" s="328" t="s">
        <v>281</v>
      </c>
      <c r="C1710" s="329" t="s">
        <v>115</v>
      </c>
      <c r="D1710" s="329">
        <v>0</v>
      </c>
      <c r="E1710" s="366" t="s">
        <v>115</v>
      </c>
    </row>
    <row r="1711" spans="1:5" ht="12.75">
      <c r="A1711" s="33" t="s">
        <v>284</v>
      </c>
      <c r="B1711" s="33" t="s">
        <v>285</v>
      </c>
      <c r="C1711" s="327">
        <v>500</v>
      </c>
      <c r="D1711" s="327">
        <v>0</v>
      </c>
      <c r="E1711" s="76">
        <v>0</v>
      </c>
    </row>
    <row r="1712" spans="1:5" ht="12.75">
      <c r="A1712" s="328" t="s">
        <v>286</v>
      </c>
      <c r="B1712" s="328" t="s">
        <v>287</v>
      </c>
      <c r="C1712" s="329" t="s">
        <v>115</v>
      </c>
      <c r="D1712" s="329">
        <v>0</v>
      </c>
      <c r="E1712" s="366" t="s">
        <v>115</v>
      </c>
    </row>
    <row r="1713" spans="1:5" ht="12.75">
      <c r="A1713" s="325" t="s">
        <v>684</v>
      </c>
      <c r="B1713" s="325" t="s">
        <v>881</v>
      </c>
      <c r="C1713" s="326">
        <v>26000</v>
      </c>
      <c r="D1713" s="326">
        <v>2724.04</v>
      </c>
      <c r="E1713" s="365">
        <v>10.48</v>
      </c>
    </row>
    <row r="1714" spans="1:5" ht="12.75">
      <c r="A1714" s="401" t="s">
        <v>665</v>
      </c>
      <c r="B1714" s="402"/>
      <c r="C1714" s="322">
        <v>5000</v>
      </c>
      <c r="D1714" s="322">
        <v>2724.04</v>
      </c>
      <c r="E1714" s="361">
        <v>54.48</v>
      </c>
    </row>
    <row r="1715" spans="1:5" ht="12.75">
      <c r="A1715" s="401" t="s">
        <v>666</v>
      </c>
      <c r="B1715" s="402"/>
      <c r="C1715" s="322">
        <v>5000</v>
      </c>
      <c r="D1715" s="322">
        <v>2724.04</v>
      </c>
      <c r="E1715" s="361">
        <v>54.48</v>
      </c>
    </row>
    <row r="1716" spans="1:5" ht="12.75">
      <c r="A1716" s="33" t="s">
        <v>260</v>
      </c>
      <c r="B1716" s="33" t="s">
        <v>261</v>
      </c>
      <c r="C1716" s="327">
        <v>2800</v>
      </c>
      <c r="D1716" s="327">
        <v>1824.04</v>
      </c>
      <c r="E1716" s="76">
        <v>65.14</v>
      </c>
    </row>
    <row r="1717" spans="1:5" ht="12.75">
      <c r="A1717" s="328" t="s">
        <v>262</v>
      </c>
      <c r="B1717" s="328" t="s">
        <v>263</v>
      </c>
      <c r="C1717" s="329" t="s">
        <v>115</v>
      </c>
      <c r="D1717" s="329">
        <v>1824.04</v>
      </c>
      <c r="E1717" s="366" t="s">
        <v>115</v>
      </c>
    </row>
    <row r="1718" spans="1:5" ht="12.75">
      <c r="A1718" s="328" t="s">
        <v>268</v>
      </c>
      <c r="B1718" s="328" t="s">
        <v>269</v>
      </c>
      <c r="C1718" s="329" t="s">
        <v>115</v>
      </c>
      <c r="D1718" s="329">
        <v>0</v>
      </c>
      <c r="E1718" s="366" t="s">
        <v>115</v>
      </c>
    </row>
    <row r="1719" spans="1:5" ht="12.75">
      <c r="A1719" s="33" t="s">
        <v>270</v>
      </c>
      <c r="B1719" s="33" t="s">
        <v>271</v>
      </c>
      <c r="C1719" s="327">
        <v>100</v>
      </c>
      <c r="D1719" s="327">
        <v>0</v>
      </c>
      <c r="E1719" s="76">
        <v>0</v>
      </c>
    </row>
    <row r="1720" spans="1:5" ht="12.75">
      <c r="A1720" s="328" t="s">
        <v>272</v>
      </c>
      <c r="B1720" s="328" t="s">
        <v>273</v>
      </c>
      <c r="C1720" s="329" t="s">
        <v>115</v>
      </c>
      <c r="D1720" s="329">
        <v>0</v>
      </c>
      <c r="E1720" s="366" t="s">
        <v>115</v>
      </c>
    </row>
    <row r="1721" spans="1:5" ht="12.75">
      <c r="A1721" s="33" t="s">
        <v>284</v>
      </c>
      <c r="B1721" s="33" t="s">
        <v>285</v>
      </c>
      <c r="C1721" s="327">
        <v>1800</v>
      </c>
      <c r="D1721" s="327">
        <v>900</v>
      </c>
      <c r="E1721" s="76">
        <v>50</v>
      </c>
    </row>
    <row r="1722" spans="1:5" ht="12.75">
      <c r="A1722" s="328" t="s">
        <v>286</v>
      </c>
      <c r="B1722" s="328" t="s">
        <v>287</v>
      </c>
      <c r="C1722" s="329" t="s">
        <v>115</v>
      </c>
      <c r="D1722" s="329">
        <v>900</v>
      </c>
      <c r="E1722" s="366" t="s">
        <v>115</v>
      </c>
    </row>
    <row r="1723" spans="1:5" ht="12.75">
      <c r="A1723" s="328" t="s">
        <v>298</v>
      </c>
      <c r="B1723" s="328" t="s">
        <v>299</v>
      </c>
      <c r="C1723" s="329" t="s">
        <v>115</v>
      </c>
      <c r="D1723" s="329">
        <v>0</v>
      </c>
      <c r="E1723" s="366" t="s">
        <v>115</v>
      </c>
    </row>
    <row r="1724" spans="1:5" ht="12.75">
      <c r="A1724" s="33" t="s">
        <v>307</v>
      </c>
      <c r="B1724" s="33" t="s">
        <v>308</v>
      </c>
      <c r="C1724" s="327">
        <v>300</v>
      </c>
      <c r="D1724" s="327">
        <v>0</v>
      </c>
      <c r="E1724" s="76">
        <v>0</v>
      </c>
    </row>
    <row r="1725" spans="1:5" ht="12.75">
      <c r="A1725" s="328" t="s">
        <v>319</v>
      </c>
      <c r="B1725" s="328" t="s">
        <v>308</v>
      </c>
      <c r="C1725" s="329" t="s">
        <v>115</v>
      </c>
      <c r="D1725" s="329">
        <v>0</v>
      </c>
      <c r="E1725" s="366" t="s">
        <v>115</v>
      </c>
    </row>
    <row r="1726" spans="1:5" ht="12.75">
      <c r="A1726" s="401" t="s">
        <v>670</v>
      </c>
      <c r="B1726" s="402"/>
      <c r="C1726" s="322">
        <v>17500</v>
      </c>
      <c r="D1726" s="322">
        <v>0</v>
      </c>
      <c r="E1726" s="361">
        <v>0</v>
      </c>
    </row>
    <row r="1727" spans="1:5" ht="12.75">
      <c r="A1727" s="401" t="s">
        <v>779</v>
      </c>
      <c r="B1727" s="402"/>
      <c r="C1727" s="322">
        <v>7500</v>
      </c>
      <c r="D1727" s="322">
        <v>0</v>
      </c>
      <c r="E1727" s="361">
        <v>0</v>
      </c>
    </row>
    <row r="1728" spans="1:5" ht="12.75">
      <c r="A1728" s="33" t="s">
        <v>260</v>
      </c>
      <c r="B1728" s="33" t="s">
        <v>261</v>
      </c>
      <c r="C1728" s="327">
        <v>3000</v>
      </c>
      <c r="D1728" s="327">
        <v>0</v>
      </c>
      <c r="E1728" s="76">
        <v>0</v>
      </c>
    </row>
    <row r="1729" spans="1:5" ht="12.75">
      <c r="A1729" s="328" t="s">
        <v>262</v>
      </c>
      <c r="B1729" s="328" t="s">
        <v>263</v>
      </c>
      <c r="C1729" s="329" t="s">
        <v>115</v>
      </c>
      <c r="D1729" s="329">
        <v>0</v>
      </c>
      <c r="E1729" s="366" t="s">
        <v>115</v>
      </c>
    </row>
    <row r="1730" spans="1:5" ht="12.75">
      <c r="A1730" s="33" t="s">
        <v>284</v>
      </c>
      <c r="B1730" s="33" t="s">
        <v>285</v>
      </c>
      <c r="C1730" s="327">
        <v>4500</v>
      </c>
      <c r="D1730" s="327">
        <v>0</v>
      </c>
      <c r="E1730" s="76">
        <v>0</v>
      </c>
    </row>
    <row r="1731" spans="1:5" ht="12.75">
      <c r="A1731" s="328" t="s">
        <v>286</v>
      </c>
      <c r="B1731" s="328" t="s">
        <v>287</v>
      </c>
      <c r="C1731" s="329" t="s">
        <v>115</v>
      </c>
      <c r="D1731" s="329">
        <v>0</v>
      </c>
      <c r="E1731" s="366" t="s">
        <v>115</v>
      </c>
    </row>
    <row r="1732" spans="1:5" ht="12.75">
      <c r="A1732" s="401" t="s">
        <v>780</v>
      </c>
      <c r="B1732" s="402"/>
      <c r="C1732" s="322">
        <v>10000</v>
      </c>
      <c r="D1732" s="322">
        <v>0</v>
      </c>
      <c r="E1732" s="361">
        <v>0</v>
      </c>
    </row>
    <row r="1733" spans="1:5" ht="12.75">
      <c r="A1733" s="33" t="s">
        <v>260</v>
      </c>
      <c r="B1733" s="33" t="s">
        <v>261</v>
      </c>
      <c r="C1733" s="327">
        <v>4000</v>
      </c>
      <c r="D1733" s="327">
        <v>0</v>
      </c>
      <c r="E1733" s="76">
        <v>0</v>
      </c>
    </row>
    <row r="1734" spans="1:5" ht="12.75">
      <c r="A1734" s="328" t="s">
        <v>262</v>
      </c>
      <c r="B1734" s="328" t="s">
        <v>263</v>
      </c>
      <c r="C1734" s="329" t="s">
        <v>115</v>
      </c>
      <c r="D1734" s="329">
        <v>0</v>
      </c>
      <c r="E1734" s="366" t="s">
        <v>115</v>
      </c>
    </row>
    <row r="1735" spans="1:5" ht="12.75">
      <c r="A1735" s="33" t="s">
        <v>284</v>
      </c>
      <c r="B1735" s="33" t="s">
        <v>285</v>
      </c>
      <c r="C1735" s="327">
        <v>6000</v>
      </c>
      <c r="D1735" s="327">
        <v>0</v>
      </c>
      <c r="E1735" s="76">
        <v>0</v>
      </c>
    </row>
    <row r="1736" spans="1:5" ht="12.75">
      <c r="A1736" s="328" t="s">
        <v>286</v>
      </c>
      <c r="B1736" s="328" t="s">
        <v>287</v>
      </c>
      <c r="C1736" s="329" t="s">
        <v>115</v>
      </c>
      <c r="D1736" s="329">
        <v>0</v>
      </c>
      <c r="E1736" s="366" t="s">
        <v>115</v>
      </c>
    </row>
    <row r="1737" spans="1:5" ht="12.75">
      <c r="A1737" s="401" t="s">
        <v>672</v>
      </c>
      <c r="B1737" s="402"/>
      <c r="C1737" s="322">
        <v>3500</v>
      </c>
      <c r="D1737" s="322">
        <v>0</v>
      </c>
      <c r="E1737" s="361">
        <v>0</v>
      </c>
    </row>
    <row r="1738" spans="1:5" ht="12.75">
      <c r="A1738" s="401" t="s">
        <v>868</v>
      </c>
      <c r="B1738" s="402"/>
      <c r="C1738" s="322">
        <v>3500</v>
      </c>
      <c r="D1738" s="322">
        <v>0</v>
      </c>
      <c r="E1738" s="361">
        <v>0</v>
      </c>
    </row>
    <row r="1739" spans="1:5" ht="12.75">
      <c r="A1739" s="33" t="s">
        <v>307</v>
      </c>
      <c r="B1739" s="33" t="s">
        <v>308</v>
      </c>
      <c r="C1739" s="327">
        <v>3500</v>
      </c>
      <c r="D1739" s="327">
        <v>0</v>
      </c>
      <c r="E1739" s="76">
        <v>0</v>
      </c>
    </row>
    <row r="1740" spans="1:5" ht="12.75">
      <c r="A1740" s="328" t="s">
        <v>319</v>
      </c>
      <c r="B1740" s="328" t="s">
        <v>308</v>
      </c>
      <c r="C1740" s="329" t="s">
        <v>115</v>
      </c>
      <c r="D1740" s="329">
        <v>0</v>
      </c>
      <c r="E1740" s="366" t="s">
        <v>115</v>
      </c>
    </row>
    <row r="1741" spans="1:5" ht="12.75">
      <c r="A1741" s="325" t="s">
        <v>686</v>
      </c>
      <c r="B1741" s="325" t="s">
        <v>882</v>
      </c>
      <c r="C1741" s="326">
        <v>491000</v>
      </c>
      <c r="D1741" s="326">
        <v>364804.69</v>
      </c>
      <c r="E1741" s="365">
        <v>74.3</v>
      </c>
    </row>
    <row r="1742" spans="1:5" ht="12.75">
      <c r="A1742" s="401" t="s">
        <v>667</v>
      </c>
      <c r="B1742" s="402"/>
      <c r="C1742" s="322">
        <v>491000</v>
      </c>
      <c r="D1742" s="322">
        <v>364804.69</v>
      </c>
      <c r="E1742" s="361">
        <v>74.3</v>
      </c>
    </row>
    <row r="1743" spans="1:5" ht="12.75">
      <c r="A1743" s="401" t="s">
        <v>1341</v>
      </c>
      <c r="B1743" s="402"/>
      <c r="C1743" s="322">
        <v>491000</v>
      </c>
      <c r="D1743" s="322">
        <v>364804.69</v>
      </c>
      <c r="E1743" s="361">
        <v>74.3</v>
      </c>
    </row>
    <row r="1744" spans="1:5" ht="12.75">
      <c r="A1744" s="33" t="s">
        <v>260</v>
      </c>
      <c r="B1744" s="33" t="s">
        <v>261</v>
      </c>
      <c r="C1744" s="327">
        <v>1000</v>
      </c>
      <c r="D1744" s="327">
        <v>0</v>
      </c>
      <c r="E1744" s="76">
        <v>0</v>
      </c>
    </row>
    <row r="1745" spans="1:5" ht="12.75">
      <c r="A1745" s="328" t="s">
        <v>262</v>
      </c>
      <c r="B1745" s="328" t="s">
        <v>263</v>
      </c>
      <c r="C1745" s="329" t="s">
        <v>115</v>
      </c>
      <c r="D1745" s="329">
        <v>0</v>
      </c>
      <c r="E1745" s="366" t="s">
        <v>115</v>
      </c>
    </row>
    <row r="1746" spans="1:5" ht="12.75">
      <c r="A1746" s="33" t="s">
        <v>270</v>
      </c>
      <c r="B1746" s="33" t="s">
        <v>271</v>
      </c>
      <c r="C1746" s="327">
        <v>487000</v>
      </c>
      <c r="D1746" s="327">
        <v>360124.35</v>
      </c>
      <c r="E1746" s="76">
        <v>73.95</v>
      </c>
    </row>
    <row r="1747" spans="1:5" ht="12.75">
      <c r="A1747" s="328" t="s">
        <v>272</v>
      </c>
      <c r="B1747" s="328" t="s">
        <v>273</v>
      </c>
      <c r="C1747" s="329" t="s">
        <v>115</v>
      </c>
      <c r="D1747" s="329">
        <v>0</v>
      </c>
      <c r="E1747" s="366" t="s">
        <v>115</v>
      </c>
    </row>
    <row r="1748" spans="1:5" ht="12.75">
      <c r="A1748" s="328" t="s">
        <v>274</v>
      </c>
      <c r="B1748" s="328" t="s">
        <v>275</v>
      </c>
      <c r="C1748" s="329" t="s">
        <v>115</v>
      </c>
      <c r="D1748" s="329">
        <v>357989.64</v>
      </c>
      <c r="E1748" s="366" t="s">
        <v>115</v>
      </c>
    </row>
    <row r="1749" spans="1:5" ht="12.75">
      <c r="A1749" s="328" t="s">
        <v>276</v>
      </c>
      <c r="B1749" s="328" t="s">
        <v>277</v>
      </c>
      <c r="C1749" s="329" t="s">
        <v>115</v>
      </c>
      <c r="D1749" s="329">
        <v>0</v>
      </c>
      <c r="E1749" s="366" t="s">
        <v>115</v>
      </c>
    </row>
    <row r="1750" spans="1:5" ht="12.75">
      <c r="A1750" s="328" t="s">
        <v>278</v>
      </c>
      <c r="B1750" s="328" t="s">
        <v>279</v>
      </c>
      <c r="C1750" s="329" t="s">
        <v>115</v>
      </c>
      <c r="D1750" s="329">
        <v>0</v>
      </c>
      <c r="E1750" s="366" t="s">
        <v>115</v>
      </c>
    </row>
    <row r="1751" spans="1:5" ht="12.75">
      <c r="A1751" s="328" t="s">
        <v>280</v>
      </c>
      <c r="B1751" s="328" t="s">
        <v>281</v>
      </c>
      <c r="C1751" s="329" t="s">
        <v>115</v>
      </c>
      <c r="D1751" s="329">
        <v>0</v>
      </c>
      <c r="E1751" s="366" t="s">
        <v>115</v>
      </c>
    </row>
    <row r="1752" spans="1:5" ht="12.75">
      <c r="A1752" s="328" t="s">
        <v>282</v>
      </c>
      <c r="B1752" s="328" t="s">
        <v>283</v>
      </c>
      <c r="C1752" s="329" t="s">
        <v>115</v>
      </c>
      <c r="D1752" s="329">
        <v>2134.71</v>
      </c>
      <c r="E1752" s="366" t="s">
        <v>115</v>
      </c>
    </row>
    <row r="1753" spans="1:5" ht="12.75">
      <c r="A1753" s="33" t="s">
        <v>284</v>
      </c>
      <c r="B1753" s="33" t="s">
        <v>285</v>
      </c>
      <c r="C1753" s="327">
        <v>2500</v>
      </c>
      <c r="D1753" s="327">
        <v>3530</v>
      </c>
      <c r="E1753" s="76">
        <v>141.2</v>
      </c>
    </row>
    <row r="1754" spans="1:5" ht="12.75">
      <c r="A1754" s="328" t="s">
        <v>286</v>
      </c>
      <c r="B1754" s="328" t="s">
        <v>287</v>
      </c>
      <c r="C1754" s="329" t="s">
        <v>115</v>
      </c>
      <c r="D1754" s="329">
        <v>0</v>
      </c>
      <c r="E1754" s="366" t="s">
        <v>115</v>
      </c>
    </row>
    <row r="1755" spans="1:5" ht="12.75">
      <c r="A1755" s="328" t="s">
        <v>288</v>
      </c>
      <c r="B1755" s="328" t="s">
        <v>289</v>
      </c>
      <c r="C1755" s="329" t="s">
        <v>115</v>
      </c>
      <c r="D1755" s="329">
        <v>0</v>
      </c>
      <c r="E1755" s="366" t="s">
        <v>115</v>
      </c>
    </row>
    <row r="1756" spans="1:5" ht="12.75">
      <c r="A1756" s="328" t="s">
        <v>296</v>
      </c>
      <c r="B1756" s="328" t="s">
        <v>297</v>
      </c>
      <c r="C1756" s="329" t="s">
        <v>115</v>
      </c>
      <c r="D1756" s="329">
        <v>3530</v>
      </c>
      <c r="E1756" s="366" t="s">
        <v>115</v>
      </c>
    </row>
    <row r="1757" spans="1:5" ht="12.75">
      <c r="A1757" s="33" t="s">
        <v>307</v>
      </c>
      <c r="B1757" s="33" t="s">
        <v>308</v>
      </c>
      <c r="C1757" s="327">
        <v>500</v>
      </c>
      <c r="D1757" s="327">
        <v>1150.34</v>
      </c>
      <c r="E1757" s="76">
        <v>230.07</v>
      </c>
    </row>
    <row r="1758" spans="1:5" ht="12.75">
      <c r="A1758" s="328" t="s">
        <v>319</v>
      </c>
      <c r="B1758" s="328" t="s">
        <v>308</v>
      </c>
      <c r="C1758" s="329" t="s">
        <v>115</v>
      </c>
      <c r="D1758" s="329">
        <v>1150.34</v>
      </c>
      <c r="E1758" s="366" t="s">
        <v>115</v>
      </c>
    </row>
    <row r="1759" spans="1:5" ht="12.75">
      <c r="A1759" s="325" t="s">
        <v>688</v>
      </c>
      <c r="B1759" s="325" t="s">
        <v>883</v>
      </c>
      <c r="C1759" s="326">
        <v>602998</v>
      </c>
      <c r="D1759" s="326">
        <v>532332.25</v>
      </c>
      <c r="E1759" s="365">
        <v>88.28</v>
      </c>
    </row>
    <row r="1760" spans="1:5" ht="12.75">
      <c r="A1760" s="401" t="s">
        <v>667</v>
      </c>
      <c r="B1760" s="402"/>
      <c r="C1760" s="322">
        <v>602998</v>
      </c>
      <c r="D1760" s="322">
        <v>532332.25</v>
      </c>
      <c r="E1760" s="361">
        <v>88.28</v>
      </c>
    </row>
    <row r="1761" spans="1:5" ht="12.75">
      <c r="A1761" s="401" t="s">
        <v>669</v>
      </c>
      <c r="B1761" s="402"/>
      <c r="C1761" s="322">
        <v>602998</v>
      </c>
      <c r="D1761" s="322">
        <v>532332.25</v>
      </c>
      <c r="E1761" s="361">
        <v>88.28</v>
      </c>
    </row>
    <row r="1762" spans="1:5" ht="12.75">
      <c r="A1762" s="33" t="s">
        <v>270</v>
      </c>
      <c r="B1762" s="33" t="s">
        <v>271</v>
      </c>
      <c r="C1762" s="327">
        <v>165698</v>
      </c>
      <c r="D1762" s="327">
        <v>280171.92</v>
      </c>
      <c r="E1762" s="76">
        <v>169.09</v>
      </c>
    </row>
    <row r="1763" spans="1:5" ht="12.75">
      <c r="A1763" s="328" t="s">
        <v>272</v>
      </c>
      <c r="B1763" s="328" t="s">
        <v>273</v>
      </c>
      <c r="C1763" s="329" t="s">
        <v>115</v>
      </c>
      <c r="D1763" s="329">
        <v>7397.61</v>
      </c>
      <c r="E1763" s="366" t="s">
        <v>115</v>
      </c>
    </row>
    <row r="1764" spans="1:5" ht="12.75">
      <c r="A1764" s="328" t="s">
        <v>276</v>
      </c>
      <c r="B1764" s="328" t="s">
        <v>277</v>
      </c>
      <c r="C1764" s="329" t="s">
        <v>115</v>
      </c>
      <c r="D1764" s="329">
        <v>259025.22</v>
      </c>
      <c r="E1764" s="366" t="s">
        <v>115</v>
      </c>
    </row>
    <row r="1765" spans="1:5" ht="12.75">
      <c r="A1765" s="328" t="s">
        <v>278</v>
      </c>
      <c r="B1765" s="328" t="s">
        <v>279</v>
      </c>
      <c r="C1765" s="329" t="s">
        <v>115</v>
      </c>
      <c r="D1765" s="329">
        <v>13749.09</v>
      </c>
      <c r="E1765" s="366" t="s">
        <v>115</v>
      </c>
    </row>
    <row r="1766" spans="1:5" ht="12.75">
      <c r="A1766" s="33" t="s">
        <v>284</v>
      </c>
      <c r="B1766" s="33" t="s">
        <v>285</v>
      </c>
      <c r="C1766" s="327">
        <v>380000</v>
      </c>
      <c r="D1766" s="327">
        <v>206676.56</v>
      </c>
      <c r="E1766" s="76">
        <v>54.39</v>
      </c>
    </row>
    <row r="1767" spans="1:5" ht="12.75">
      <c r="A1767" s="328" t="s">
        <v>286</v>
      </c>
      <c r="B1767" s="328" t="s">
        <v>287</v>
      </c>
      <c r="C1767" s="329" t="s">
        <v>115</v>
      </c>
      <c r="D1767" s="329">
        <v>6655.55</v>
      </c>
      <c r="E1767" s="366" t="s">
        <v>115</v>
      </c>
    </row>
    <row r="1768" spans="1:5" ht="12.75">
      <c r="A1768" s="328" t="s">
        <v>288</v>
      </c>
      <c r="B1768" s="328" t="s">
        <v>289</v>
      </c>
      <c r="C1768" s="329" t="s">
        <v>115</v>
      </c>
      <c r="D1768" s="329">
        <v>1875</v>
      </c>
      <c r="E1768" s="366" t="s">
        <v>115</v>
      </c>
    </row>
    <row r="1769" spans="1:5" ht="12.75">
      <c r="A1769" s="328" t="s">
        <v>292</v>
      </c>
      <c r="B1769" s="328" t="s">
        <v>293</v>
      </c>
      <c r="C1769" s="329" t="s">
        <v>115</v>
      </c>
      <c r="D1769" s="329">
        <v>22691.11</v>
      </c>
      <c r="E1769" s="366" t="s">
        <v>115</v>
      </c>
    </row>
    <row r="1770" spans="1:5" ht="12.75">
      <c r="A1770" s="328" t="s">
        <v>294</v>
      </c>
      <c r="B1770" s="328" t="s">
        <v>295</v>
      </c>
      <c r="C1770" s="329" t="s">
        <v>115</v>
      </c>
      <c r="D1770" s="329">
        <v>8492.75</v>
      </c>
      <c r="E1770" s="366" t="s">
        <v>115</v>
      </c>
    </row>
    <row r="1771" spans="1:5" ht="12.75">
      <c r="A1771" s="328" t="s">
        <v>298</v>
      </c>
      <c r="B1771" s="328" t="s">
        <v>299</v>
      </c>
      <c r="C1771" s="329" t="s">
        <v>115</v>
      </c>
      <c r="D1771" s="329">
        <v>2213.53</v>
      </c>
      <c r="E1771" s="366" t="s">
        <v>115</v>
      </c>
    </row>
    <row r="1772" spans="1:5" ht="12.75">
      <c r="A1772" s="328" t="s">
        <v>302</v>
      </c>
      <c r="B1772" s="328" t="s">
        <v>303</v>
      </c>
      <c r="C1772" s="329" t="s">
        <v>115</v>
      </c>
      <c r="D1772" s="329">
        <v>164748.62</v>
      </c>
      <c r="E1772" s="366" t="s">
        <v>115</v>
      </c>
    </row>
    <row r="1773" spans="1:5" ht="12.75">
      <c r="A1773" s="33" t="s">
        <v>307</v>
      </c>
      <c r="B1773" s="33" t="s">
        <v>308</v>
      </c>
      <c r="C1773" s="327">
        <v>52300</v>
      </c>
      <c r="D1773" s="327">
        <v>42928</v>
      </c>
      <c r="E1773" s="76">
        <v>82.08</v>
      </c>
    </row>
    <row r="1774" spans="1:5" ht="12.75">
      <c r="A1774" s="328" t="s">
        <v>309</v>
      </c>
      <c r="B1774" s="328" t="s">
        <v>310</v>
      </c>
      <c r="C1774" s="329" t="s">
        <v>115</v>
      </c>
      <c r="D1774" s="329">
        <v>0</v>
      </c>
      <c r="E1774" s="366" t="s">
        <v>115</v>
      </c>
    </row>
    <row r="1775" spans="1:5" ht="12.75">
      <c r="A1775" s="328" t="s">
        <v>311</v>
      </c>
      <c r="B1775" s="328" t="s">
        <v>312</v>
      </c>
      <c r="C1775" s="329" t="s">
        <v>115</v>
      </c>
      <c r="D1775" s="329">
        <v>42928</v>
      </c>
      <c r="E1775" s="366" t="s">
        <v>115</v>
      </c>
    </row>
    <row r="1776" spans="1:5" ht="12.75">
      <c r="A1776" s="328" t="s">
        <v>316</v>
      </c>
      <c r="B1776" s="328" t="s">
        <v>317</v>
      </c>
      <c r="C1776" s="329" t="s">
        <v>115</v>
      </c>
      <c r="D1776" s="329">
        <v>0</v>
      </c>
      <c r="E1776" s="366" t="s">
        <v>115</v>
      </c>
    </row>
    <row r="1777" spans="1:5" ht="12.75">
      <c r="A1777" s="33" t="s">
        <v>410</v>
      </c>
      <c r="B1777" s="33" t="s">
        <v>411</v>
      </c>
      <c r="C1777" s="327">
        <v>5000</v>
      </c>
      <c r="D1777" s="327">
        <v>2555.77</v>
      </c>
      <c r="E1777" s="76">
        <v>51.12</v>
      </c>
    </row>
    <row r="1778" spans="1:5" ht="12.75">
      <c r="A1778" s="328" t="s">
        <v>412</v>
      </c>
      <c r="B1778" s="328" t="s">
        <v>413</v>
      </c>
      <c r="C1778" s="329" t="s">
        <v>115</v>
      </c>
      <c r="D1778" s="329">
        <v>2555.77</v>
      </c>
      <c r="E1778" s="366" t="s">
        <v>115</v>
      </c>
    </row>
    <row r="1779" spans="1:5" ht="12.75">
      <c r="A1779" s="325" t="s">
        <v>719</v>
      </c>
      <c r="B1779" s="325" t="s">
        <v>884</v>
      </c>
      <c r="C1779" s="326">
        <v>23000</v>
      </c>
      <c r="D1779" s="326">
        <v>19007.04</v>
      </c>
      <c r="E1779" s="365">
        <v>82.64</v>
      </c>
    </row>
    <row r="1780" spans="1:5" ht="12.75">
      <c r="A1780" s="401" t="s">
        <v>670</v>
      </c>
      <c r="B1780" s="402"/>
      <c r="C1780" s="322">
        <v>23000</v>
      </c>
      <c r="D1780" s="322">
        <v>19007.04</v>
      </c>
      <c r="E1780" s="361">
        <v>82.64</v>
      </c>
    </row>
    <row r="1781" spans="1:5" ht="12.75">
      <c r="A1781" s="401" t="s">
        <v>779</v>
      </c>
      <c r="B1781" s="402"/>
      <c r="C1781" s="322">
        <v>23000</v>
      </c>
      <c r="D1781" s="322">
        <v>19007.04</v>
      </c>
      <c r="E1781" s="361">
        <v>82.64</v>
      </c>
    </row>
    <row r="1782" spans="1:5" ht="12.75">
      <c r="A1782" s="33" t="s">
        <v>270</v>
      </c>
      <c r="B1782" s="33" t="s">
        <v>271</v>
      </c>
      <c r="C1782" s="327">
        <v>13000</v>
      </c>
      <c r="D1782" s="327">
        <v>0</v>
      </c>
      <c r="E1782" s="76">
        <v>0</v>
      </c>
    </row>
    <row r="1783" spans="1:5" ht="12.75">
      <c r="A1783" s="328" t="s">
        <v>272</v>
      </c>
      <c r="B1783" s="328" t="s">
        <v>273</v>
      </c>
      <c r="C1783" s="329" t="s">
        <v>115</v>
      </c>
      <c r="D1783" s="329">
        <v>0</v>
      </c>
      <c r="E1783" s="366" t="s">
        <v>115</v>
      </c>
    </row>
    <row r="1784" spans="1:5" ht="12.75">
      <c r="A1784" s="328" t="s">
        <v>274</v>
      </c>
      <c r="B1784" s="328" t="s">
        <v>275</v>
      </c>
      <c r="C1784" s="329" t="s">
        <v>115</v>
      </c>
      <c r="D1784" s="329">
        <v>0</v>
      </c>
      <c r="E1784" s="366" t="s">
        <v>115</v>
      </c>
    </row>
    <row r="1785" spans="1:5" ht="12.75">
      <c r="A1785" s="33" t="s">
        <v>284</v>
      </c>
      <c r="B1785" s="33" t="s">
        <v>285</v>
      </c>
      <c r="C1785" s="327">
        <v>10000</v>
      </c>
      <c r="D1785" s="327">
        <v>19007.04</v>
      </c>
      <c r="E1785" s="76">
        <v>190.07</v>
      </c>
    </row>
    <row r="1786" spans="1:5" ht="12.75">
      <c r="A1786" s="328" t="s">
        <v>286</v>
      </c>
      <c r="B1786" s="328" t="s">
        <v>287</v>
      </c>
      <c r="C1786" s="329" t="s">
        <v>115</v>
      </c>
      <c r="D1786" s="329">
        <v>19007.04</v>
      </c>
      <c r="E1786" s="366" t="s">
        <v>115</v>
      </c>
    </row>
    <row r="1787" spans="1:5" ht="12.75">
      <c r="A1787" s="325" t="s">
        <v>721</v>
      </c>
      <c r="B1787" s="325" t="s">
        <v>885</v>
      </c>
      <c r="C1787" s="326">
        <v>24000</v>
      </c>
      <c r="D1787" s="326">
        <v>600</v>
      </c>
      <c r="E1787" s="365">
        <v>2.5</v>
      </c>
    </row>
    <row r="1788" spans="1:5" ht="12.75">
      <c r="A1788" s="401" t="s">
        <v>665</v>
      </c>
      <c r="B1788" s="402"/>
      <c r="C1788" s="322">
        <v>3000</v>
      </c>
      <c r="D1788" s="322">
        <v>600</v>
      </c>
      <c r="E1788" s="361">
        <v>20</v>
      </c>
    </row>
    <row r="1789" spans="1:5" ht="12.75">
      <c r="A1789" s="401" t="s">
        <v>666</v>
      </c>
      <c r="B1789" s="402"/>
      <c r="C1789" s="322">
        <v>3000</v>
      </c>
      <c r="D1789" s="322">
        <v>600</v>
      </c>
      <c r="E1789" s="361">
        <v>20</v>
      </c>
    </row>
    <row r="1790" spans="1:5" ht="12.75">
      <c r="A1790" s="33" t="s">
        <v>270</v>
      </c>
      <c r="B1790" s="33" t="s">
        <v>271</v>
      </c>
      <c r="C1790" s="327">
        <v>2000</v>
      </c>
      <c r="D1790" s="327">
        <v>0</v>
      </c>
      <c r="E1790" s="76">
        <v>0</v>
      </c>
    </row>
    <row r="1791" spans="1:5" ht="12.75">
      <c r="A1791" s="328" t="s">
        <v>282</v>
      </c>
      <c r="B1791" s="328" t="s">
        <v>283</v>
      </c>
      <c r="C1791" s="329" t="s">
        <v>115</v>
      </c>
      <c r="D1791" s="329">
        <v>0</v>
      </c>
      <c r="E1791" s="366" t="s">
        <v>115</v>
      </c>
    </row>
    <row r="1792" spans="1:5" ht="12.75">
      <c r="A1792" s="33" t="s">
        <v>284</v>
      </c>
      <c r="B1792" s="33" t="s">
        <v>285</v>
      </c>
      <c r="C1792" s="327">
        <v>1000</v>
      </c>
      <c r="D1792" s="327">
        <v>600</v>
      </c>
      <c r="E1792" s="76">
        <v>60</v>
      </c>
    </row>
    <row r="1793" spans="1:5" ht="12.75">
      <c r="A1793" s="328" t="s">
        <v>286</v>
      </c>
      <c r="B1793" s="328" t="s">
        <v>287</v>
      </c>
      <c r="C1793" s="329" t="s">
        <v>115</v>
      </c>
      <c r="D1793" s="329">
        <v>600</v>
      </c>
      <c r="E1793" s="366" t="s">
        <v>115</v>
      </c>
    </row>
    <row r="1794" spans="1:5" ht="12.75">
      <c r="A1794" s="401" t="s">
        <v>670</v>
      </c>
      <c r="B1794" s="402"/>
      <c r="C1794" s="322">
        <v>21000</v>
      </c>
      <c r="D1794" s="322">
        <v>0</v>
      </c>
      <c r="E1794" s="361">
        <v>0</v>
      </c>
    </row>
    <row r="1795" spans="1:5" ht="12.75">
      <c r="A1795" s="401" t="s">
        <v>779</v>
      </c>
      <c r="B1795" s="402"/>
      <c r="C1795" s="322">
        <v>2500</v>
      </c>
      <c r="D1795" s="322">
        <v>0</v>
      </c>
      <c r="E1795" s="361">
        <v>0</v>
      </c>
    </row>
    <row r="1796" spans="1:5" ht="12.75">
      <c r="A1796" s="33" t="s">
        <v>260</v>
      </c>
      <c r="B1796" s="33" t="s">
        <v>261</v>
      </c>
      <c r="C1796" s="327">
        <v>1500</v>
      </c>
      <c r="D1796" s="327">
        <v>0</v>
      </c>
      <c r="E1796" s="76">
        <v>0</v>
      </c>
    </row>
    <row r="1797" spans="1:5" ht="12.75">
      <c r="A1797" s="328" t="s">
        <v>262</v>
      </c>
      <c r="B1797" s="328" t="s">
        <v>263</v>
      </c>
      <c r="C1797" s="329" t="s">
        <v>115</v>
      </c>
      <c r="D1797" s="329">
        <v>0</v>
      </c>
      <c r="E1797" s="366" t="s">
        <v>115</v>
      </c>
    </row>
    <row r="1798" spans="1:5" ht="12.75">
      <c r="A1798" s="33" t="s">
        <v>284</v>
      </c>
      <c r="B1798" s="33" t="s">
        <v>285</v>
      </c>
      <c r="C1798" s="327">
        <v>1000</v>
      </c>
      <c r="D1798" s="327">
        <v>0</v>
      </c>
      <c r="E1798" s="76">
        <v>0</v>
      </c>
    </row>
    <row r="1799" spans="1:5" ht="12.75">
      <c r="A1799" s="328" t="s">
        <v>286</v>
      </c>
      <c r="B1799" s="328" t="s">
        <v>287</v>
      </c>
      <c r="C1799" s="329" t="s">
        <v>115</v>
      </c>
      <c r="D1799" s="329">
        <v>0</v>
      </c>
      <c r="E1799" s="366" t="s">
        <v>115</v>
      </c>
    </row>
    <row r="1800" spans="1:5" ht="12.75">
      <c r="A1800" s="401" t="s">
        <v>780</v>
      </c>
      <c r="B1800" s="402"/>
      <c r="C1800" s="322">
        <v>18500</v>
      </c>
      <c r="D1800" s="322">
        <v>0</v>
      </c>
      <c r="E1800" s="361">
        <v>0</v>
      </c>
    </row>
    <row r="1801" spans="1:5" ht="12.75">
      <c r="A1801" s="33" t="s">
        <v>260</v>
      </c>
      <c r="B1801" s="33" t="s">
        <v>261</v>
      </c>
      <c r="C1801" s="327">
        <v>11000</v>
      </c>
      <c r="D1801" s="327">
        <v>0</v>
      </c>
      <c r="E1801" s="76">
        <v>0</v>
      </c>
    </row>
    <row r="1802" spans="1:5" ht="12.75">
      <c r="A1802" s="328" t="s">
        <v>262</v>
      </c>
      <c r="B1802" s="328" t="s">
        <v>263</v>
      </c>
      <c r="C1802" s="329" t="s">
        <v>115</v>
      </c>
      <c r="D1802" s="329">
        <v>0</v>
      </c>
      <c r="E1802" s="366" t="s">
        <v>115</v>
      </c>
    </row>
    <row r="1803" spans="1:5" ht="12.75">
      <c r="A1803" s="328" t="s">
        <v>268</v>
      </c>
      <c r="B1803" s="328" t="s">
        <v>269</v>
      </c>
      <c r="C1803" s="329" t="s">
        <v>115</v>
      </c>
      <c r="D1803" s="329">
        <v>0</v>
      </c>
      <c r="E1803" s="366" t="s">
        <v>115</v>
      </c>
    </row>
    <row r="1804" spans="1:5" ht="12.75">
      <c r="A1804" s="33" t="s">
        <v>284</v>
      </c>
      <c r="B1804" s="33" t="s">
        <v>285</v>
      </c>
      <c r="C1804" s="327">
        <v>7500</v>
      </c>
      <c r="D1804" s="327">
        <v>0</v>
      </c>
      <c r="E1804" s="76">
        <v>0</v>
      </c>
    </row>
    <row r="1805" spans="1:5" ht="12.75">
      <c r="A1805" s="328" t="s">
        <v>286</v>
      </c>
      <c r="B1805" s="328" t="s">
        <v>287</v>
      </c>
      <c r="C1805" s="329" t="s">
        <v>115</v>
      </c>
      <c r="D1805" s="329">
        <v>0</v>
      </c>
      <c r="E1805" s="366" t="s">
        <v>115</v>
      </c>
    </row>
    <row r="1806" spans="1:5" ht="12.75">
      <c r="A1806" s="325" t="s">
        <v>723</v>
      </c>
      <c r="B1806" s="325" t="s">
        <v>1257</v>
      </c>
      <c r="C1806" s="326">
        <v>1000</v>
      </c>
      <c r="D1806" s="326">
        <v>0</v>
      </c>
      <c r="E1806" s="365">
        <v>0</v>
      </c>
    </row>
    <row r="1807" spans="1:5" ht="12.75">
      <c r="A1807" s="401" t="s">
        <v>665</v>
      </c>
      <c r="B1807" s="402"/>
      <c r="C1807" s="322">
        <v>1000</v>
      </c>
      <c r="D1807" s="322">
        <v>0</v>
      </c>
      <c r="E1807" s="361">
        <v>0</v>
      </c>
    </row>
    <row r="1808" spans="1:5" ht="12.75">
      <c r="A1808" s="401" t="s">
        <v>666</v>
      </c>
      <c r="B1808" s="402"/>
      <c r="C1808" s="322">
        <v>1000</v>
      </c>
      <c r="D1808" s="322">
        <v>0</v>
      </c>
      <c r="E1808" s="361">
        <v>0</v>
      </c>
    </row>
    <row r="1809" spans="1:5" ht="12.75">
      <c r="A1809" s="33" t="s">
        <v>284</v>
      </c>
      <c r="B1809" s="33" t="s">
        <v>285</v>
      </c>
      <c r="C1809" s="327">
        <v>500</v>
      </c>
      <c r="D1809" s="327">
        <v>0</v>
      </c>
      <c r="E1809" s="76">
        <v>0</v>
      </c>
    </row>
    <row r="1810" spans="1:5" ht="12.75">
      <c r="A1810" s="328" t="s">
        <v>298</v>
      </c>
      <c r="B1810" s="328" t="s">
        <v>299</v>
      </c>
      <c r="C1810" s="329" t="s">
        <v>115</v>
      </c>
      <c r="D1810" s="329">
        <v>0</v>
      </c>
      <c r="E1810" s="366" t="s">
        <v>115</v>
      </c>
    </row>
    <row r="1811" spans="1:5" ht="12.75">
      <c r="A1811" s="33" t="s">
        <v>307</v>
      </c>
      <c r="B1811" s="33" t="s">
        <v>308</v>
      </c>
      <c r="C1811" s="327">
        <v>500</v>
      </c>
      <c r="D1811" s="327">
        <v>0</v>
      </c>
      <c r="E1811" s="76">
        <v>0</v>
      </c>
    </row>
    <row r="1812" spans="1:5" ht="12.75">
      <c r="A1812" s="328" t="s">
        <v>319</v>
      </c>
      <c r="B1812" s="328" t="s">
        <v>308</v>
      </c>
      <c r="C1812" s="329" t="s">
        <v>115</v>
      </c>
      <c r="D1812" s="329">
        <v>0</v>
      </c>
      <c r="E1812" s="366" t="s">
        <v>115</v>
      </c>
    </row>
    <row r="1813" spans="1:5" ht="12.75">
      <c r="A1813" s="325" t="s">
        <v>726</v>
      </c>
      <c r="B1813" s="325" t="s">
        <v>886</v>
      </c>
      <c r="C1813" s="326">
        <v>13000</v>
      </c>
      <c r="D1813" s="326">
        <v>3656.25</v>
      </c>
      <c r="E1813" s="365">
        <v>28.13</v>
      </c>
    </row>
    <row r="1814" spans="1:5" ht="12.75">
      <c r="A1814" s="401" t="s">
        <v>665</v>
      </c>
      <c r="B1814" s="402"/>
      <c r="C1814" s="322">
        <v>13000</v>
      </c>
      <c r="D1814" s="322">
        <v>3656.25</v>
      </c>
      <c r="E1814" s="361">
        <v>28.13</v>
      </c>
    </row>
    <row r="1815" spans="1:5" ht="12.75">
      <c r="A1815" s="401" t="s">
        <v>666</v>
      </c>
      <c r="B1815" s="402"/>
      <c r="C1815" s="322">
        <v>13000</v>
      </c>
      <c r="D1815" s="322">
        <v>3656.25</v>
      </c>
      <c r="E1815" s="361">
        <v>28.13</v>
      </c>
    </row>
    <row r="1816" spans="1:5" ht="12.75">
      <c r="A1816" s="33" t="s">
        <v>260</v>
      </c>
      <c r="B1816" s="33" t="s">
        <v>261</v>
      </c>
      <c r="C1816" s="327">
        <v>11000</v>
      </c>
      <c r="D1816" s="327">
        <v>3656.25</v>
      </c>
      <c r="E1816" s="76">
        <v>33.24</v>
      </c>
    </row>
    <row r="1817" spans="1:5" ht="12.75">
      <c r="A1817" s="328" t="s">
        <v>262</v>
      </c>
      <c r="B1817" s="328" t="s">
        <v>263</v>
      </c>
      <c r="C1817" s="329" t="s">
        <v>115</v>
      </c>
      <c r="D1817" s="329">
        <v>3656.25</v>
      </c>
      <c r="E1817" s="366" t="s">
        <v>115</v>
      </c>
    </row>
    <row r="1818" spans="1:5" ht="12.75">
      <c r="A1818" s="328" t="s">
        <v>266</v>
      </c>
      <c r="B1818" s="328" t="s">
        <v>267</v>
      </c>
      <c r="C1818" s="329" t="s">
        <v>115</v>
      </c>
      <c r="D1818" s="329">
        <v>0</v>
      </c>
      <c r="E1818" s="366" t="s">
        <v>115</v>
      </c>
    </row>
    <row r="1819" spans="1:5" ht="12.75">
      <c r="A1819" s="328" t="s">
        <v>268</v>
      </c>
      <c r="B1819" s="328" t="s">
        <v>269</v>
      </c>
      <c r="C1819" s="329" t="s">
        <v>115</v>
      </c>
      <c r="D1819" s="329">
        <v>0</v>
      </c>
      <c r="E1819" s="366" t="s">
        <v>115</v>
      </c>
    </row>
    <row r="1820" spans="1:5" ht="12.75">
      <c r="A1820" s="33" t="s">
        <v>284</v>
      </c>
      <c r="B1820" s="33" t="s">
        <v>285</v>
      </c>
      <c r="C1820" s="327">
        <v>2000</v>
      </c>
      <c r="D1820" s="327">
        <v>0</v>
      </c>
      <c r="E1820" s="76">
        <v>0</v>
      </c>
    </row>
    <row r="1821" spans="1:5" ht="12.75">
      <c r="A1821" s="328" t="s">
        <v>298</v>
      </c>
      <c r="B1821" s="328" t="s">
        <v>299</v>
      </c>
      <c r="C1821" s="329" t="s">
        <v>115</v>
      </c>
      <c r="D1821" s="329">
        <v>0</v>
      </c>
      <c r="E1821" s="366" t="s">
        <v>115</v>
      </c>
    </row>
    <row r="1822" spans="1:5" ht="12.75">
      <c r="A1822" s="325" t="s">
        <v>837</v>
      </c>
      <c r="B1822" s="325" t="s">
        <v>890</v>
      </c>
      <c r="C1822" s="326">
        <v>2000</v>
      </c>
      <c r="D1822" s="326">
        <v>410.34</v>
      </c>
      <c r="E1822" s="365">
        <v>20.52</v>
      </c>
    </row>
    <row r="1823" spans="1:5" ht="12.75">
      <c r="A1823" s="401" t="s">
        <v>670</v>
      </c>
      <c r="B1823" s="402"/>
      <c r="C1823" s="322">
        <v>2000</v>
      </c>
      <c r="D1823" s="322">
        <v>410.34</v>
      </c>
      <c r="E1823" s="361">
        <v>20.52</v>
      </c>
    </row>
    <row r="1824" spans="1:5" ht="12.75">
      <c r="A1824" s="401" t="s">
        <v>780</v>
      </c>
      <c r="B1824" s="402"/>
      <c r="C1824" s="322">
        <v>2000</v>
      </c>
      <c r="D1824" s="322">
        <v>410.34</v>
      </c>
      <c r="E1824" s="361">
        <v>20.52</v>
      </c>
    </row>
    <row r="1825" spans="1:5" ht="12.75">
      <c r="A1825" s="33" t="s">
        <v>260</v>
      </c>
      <c r="B1825" s="33" t="s">
        <v>261</v>
      </c>
      <c r="C1825" s="327">
        <v>1300</v>
      </c>
      <c r="D1825" s="327">
        <v>410</v>
      </c>
      <c r="E1825" s="76">
        <v>31.54</v>
      </c>
    </row>
    <row r="1826" spans="1:5" ht="12.75">
      <c r="A1826" s="328" t="s">
        <v>262</v>
      </c>
      <c r="B1826" s="328" t="s">
        <v>263</v>
      </c>
      <c r="C1826" s="329" t="s">
        <v>115</v>
      </c>
      <c r="D1826" s="329">
        <v>100</v>
      </c>
      <c r="E1826" s="366" t="s">
        <v>115</v>
      </c>
    </row>
    <row r="1827" spans="1:5" ht="12.75">
      <c r="A1827" s="328" t="s">
        <v>268</v>
      </c>
      <c r="B1827" s="328" t="s">
        <v>269</v>
      </c>
      <c r="C1827" s="329" t="s">
        <v>115</v>
      </c>
      <c r="D1827" s="329">
        <v>310</v>
      </c>
      <c r="E1827" s="366" t="s">
        <v>115</v>
      </c>
    </row>
    <row r="1828" spans="1:5" ht="12.75">
      <c r="A1828" s="33" t="s">
        <v>284</v>
      </c>
      <c r="B1828" s="33" t="s">
        <v>285</v>
      </c>
      <c r="C1828" s="327">
        <v>700</v>
      </c>
      <c r="D1828" s="327">
        <v>0.34</v>
      </c>
      <c r="E1828" s="76">
        <v>0.05</v>
      </c>
    </row>
    <row r="1829" spans="1:5" ht="12.75">
      <c r="A1829" s="328" t="s">
        <v>298</v>
      </c>
      <c r="B1829" s="328" t="s">
        <v>299</v>
      </c>
      <c r="C1829" s="329" t="s">
        <v>115</v>
      </c>
      <c r="D1829" s="329">
        <v>0.34</v>
      </c>
      <c r="E1829" s="366" t="s">
        <v>115</v>
      </c>
    </row>
    <row r="1830" spans="1:5" ht="12.75">
      <c r="A1830" s="325" t="s">
        <v>839</v>
      </c>
      <c r="B1830" s="325" t="s">
        <v>1258</v>
      </c>
      <c r="C1830" s="326">
        <v>1200</v>
      </c>
      <c r="D1830" s="326">
        <v>0</v>
      </c>
      <c r="E1830" s="365">
        <v>0</v>
      </c>
    </row>
    <row r="1831" spans="1:5" ht="12.75">
      <c r="A1831" s="401" t="s">
        <v>665</v>
      </c>
      <c r="B1831" s="402"/>
      <c r="C1831" s="322">
        <v>1200</v>
      </c>
      <c r="D1831" s="322">
        <v>0</v>
      </c>
      <c r="E1831" s="361">
        <v>0</v>
      </c>
    </row>
    <row r="1832" spans="1:5" ht="12.75">
      <c r="A1832" s="401" t="s">
        <v>666</v>
      </c>
      <c r="B1832" s="402"/>
      <c r="C1832" s="322">
        <v>1200</v>
      </c>
      <c r="D1832" s="322">
        <v>0</v>
      </c>
      <c r="E1832" s="361">
        <v>0</v>
      </c>
    </row>
    <row r="1833" spans="1:5" ht="12.75">
      <c r="A1833" s="33" t="s">
        <v>270</v>
      </c>
      <c r="B1833" s="33" t="s">
        <v>271</v>
      </c>
      <c r="C1833" s="327">
        <v>200</v>
      </c>
      <c r="D1833" s="327">
        <v>0</v>
      </c>
      <c r="E1833" s="76">
        <v>0</v>
      </c>
    </row>
    <row r="1834" spans="1:5" ht="12.75">
      <c r="A1834" s="328" t="s">
        <v>278</v>
      </c>
      <c r="B1834" s="328" t="s">
        <v>279</v>
      </c>
      <c r="C1834" s="329" t="s">
        <v>115</v>
      </c>
      <c r="D1834" s="329">
        <v>0</v>
      </c>
      <c r="E1834" s="366" t="s">
        <v>115</v>
      </c>
    </row>
    <row r="1835" spans="1:5" ht="12.75">
      <c r="A1835" s="33" t="s">
        <v>284</v>
      </c>
      <c r="B1835" s="33" t="s">
        <v>285</v>
      </c>
      <c r="C1835" s="327">
        <v>1000</v>
      </c>
      <c r="D1835" s="327">
        <v>0</v>
      </c>
      <c r="E1835" s="76">
        <v>0</v>
      </c>
    </row>
    <row r="1836" spans="1:5" ht="12.75">
      <c r="A1836" s="328" t="s">
        <v>288</v>
      </c>
      <c r="B1836" s="328" t="s">
        <v>289</v>
      </c>
      <c r="C1836" s="329" t="s">
        <v>115</v>
      </c>
      <c r="D1836" s="329">
        <v>0</v>
      </c>
      <c r="E1836" s="366" t="s">
        <v>115</v>
      </c>
    </row>
    <row r="1837" spans="1:5" ht="12.75">
      <c r="A1837" s="325" t="s">
        <v>892</v>
      </c>
      <c r="B1837" s="325" t="s">
        <v>893</v>
      </c>
      <c r="C1837" s="326">
        <v>12000</v>
      </c>
      <c r="D1837" s="326">
        <v>5508</v>
      </c>
      <c r="E1837" s="365">
        <v>45.9</v>
      </c>
    </row>
    <row r="1838" spans="1:5" ht="12.75">
      <c r="A1838" s="401" t="s">
        <v>670</v>
      </c>
      <c r="B1838" s="402"/>
      <c r="C1838" s="322">
        <v>12000</v>
      </c>
      <c r="D1838" s="322">
        <v>5508</v>
      </c>
      <c r="E1838" s="361">
        <v>45.9</v>
      </c>
    </row>
    <row r="1839" spans="1:5" ht="12.75">
      <c r="A1839" s="401" t="s">
        <v>779</v>
      </c>
      <c r="B1839" s="402"/>
      <c r="C1839" s="322">
        <v>12000</v>
      </c>
      <c r="D1839" s="322">
        <v>5508</v>
      </c>
      <c r="E1839" s="361">
        <v>45.9</v>
      </c>
    </row>
    <row r="1840" spans="1:5" ht="12.75">
      <c r="A1840" s="33" t="s">
        <v>243</v>
      </c>
      <c r="B1840" s="33" t="s">
        <v>244</v>
      </c>
      <c r="C1840" s="327">
        <v>10000</v>
      </c>
      <c r="D1840" s="327">
        <v>4727.91</v>
      </c>
      <c r="E1840" s="76">
        <v>47.28</v>
      </c>
    </row>
    <row r="1841" spans="1:5" ht="12.75">
      <c r="A1841" s="328" t="s">
        <v>245</v>
      </c>
      <c r="B1841" s="328" t="s">
        <v>246</v>
      </c>
      <c r="C1841" s="329" t="s">
        <v>115</v>
      </c>
      <c r="D1841" s="329">
        <v>4727.91</v>
      </c>
      <c r="E1841" s="366" t="s">
        <v>115</v>
      </c>
    </row>
    <row r="1842" spans="1:5" ht="12.75">
      <c r="A1842" s="33" t="s">
        <v>252</v>
      </c>
      <c r="B1842" s="33" t="s">
        <v>253</v>
      </c>
      <c r="C1842" s="327">
        <v>2000</v>
      </c>
      <c r="D1842" s="327">
        <v>780.09</v>
      </c>
      <c r="E1842" s="76">
        <v>39</v>
      </c>
    </row>
    <row r="1843" spans="1:5" ht="12.75">
      <c r="A1843" s="328" t="s">
        <v>256</v>
      </c>
      <c r="B1843" s="328" t="s">
        <v>257</v>
      </c>
      <c r="C1843" s="329" t="s">
        <v>115</v>
      </c>
      <c r="D1843" s="329">
        <v>780.09</v>
      </c>
      <c r="E1843" s="366" t="s">
        <v>115</v>
      </c>
    </row>
    <row r="1844" spans="1:5" ht="12.75">
      <c r="A1844" s="325" t="s">
        <v>894</v>
      </c>
      <c r="B1844" s="325" t="s">
        <v>874</v>
      </c>
      <c r="C1844" s="326">
        <v>10000</v>
      </c>
      <c r="D1844" s="326">
        <v>0</v>
      </c>
      <c r="E1844" s="365">
        <v>0</v>
      </c>
    </row>
    <row r="1845" spans="1:5" ht="12.75">
      <c r="A1845" s="401" t="s">
        <v>665</v>
      </c>
      <c r="B1845" s="402"/>
      <c r="C1845" s="322">
        <v>3000</v>
      </c>
      <c r="D1845" s="322">
        <v>0</v>
      </c>
      <c r="E1845" s="361">
        <v>0</v>
      </c>
    </row>
    <row r="1846" spans="1:5" ht="12.75">
      <c r="A1846" s="401" t="s">
        <v>666</v>
      </c>
      <c r="B1846" s="402"/>
      <c r="C1846" s="322">
        <v>3000</v>
      </c>
      <c r="D1846" s="322">
        <v>0</v>
      </c>
      <c r="E1846" s="361">
        <v>0</v>
      </c>
    </row>
    <row r="1847" spans="1:5" ht="12.75">
      <c r="A1847" s="33" t="s">
        <v>260</v>
      </c>
      <c r="B1847" s="33" t="s">
        <v>261</v>
      </c>
      <c r="C1847" s="327">
        <v>1000</v>
      </c>
      <c r="D1847" s="327">
        <v>0</v>
      </c>
      <c r="E1847" s="76">
        <v>0</v>
      </c>
    </row>
    <row r="1848" spans="1:5" ht="12.75">
      <c r="A1848" s="328" t="s">
        <v>262</v>
      </c>
      <c r="B1848" s="328" t="s">
        <v>263</v>
      </c>
      <c r="C1848" s="329" t="s">
        <v>115</v>
      </c>
      <c r="D1848" s="329">
        <v>0</v>
      </c>
      <c r="E1848" s="366" t="s">
        <v>115</v>
      </c>
    </row>
    <row r="1849" spans="1:5" ht="12.75">
      <c r="A1849" s="33" t="s">
        <v>270</v>
      </c>
      <c r="B1849" s="33" t="s">
        <v>271</v>
      </c>
      <c r="C1849" s="327">
        <v>500</v>
      </c>
      <c r="D1849" s="327">
        <v>0</v>
      </c>
      <c r="E1849" s="76">
        <v>0</v>
      </c>
    </row>
    <row r="1850" spans="1:5" ht="12.75">
      <c r="A1850" s="328" t="s">
        <v>272</v>
      </c>
      <c r="B1850" s="328" t="s">
        <v>273</v>
      </c>
      <c r="C1850" s="329" t="s">
        <v>115</v>
      </c>
      <c r="D1850" s="329">
        <v>0</v>
      </c>
      <c r="E1850" s="366" t="s">
        <v>115</v>
      </c>
    </row>
    <row r="1851" spans="1:5" ht="12.75">
      <c r="A1851" s="33" t="s">
        <v>284</v>
      </c>
      <c r="B1851" s="33" t="s">
        <v>285</v>
      </c>
      <c r="C1851" s="327">
        <v>1000</v>
      </c>
      <c r="D1851" s="327">
        <v>0</v>
      </c>
      <c r="E1851" s="76">
        <v>0</v>
      </c>
    </row>
    <row r="1852" spans="1:5" ht="12.75">
      <c r="A1852" s="328" t="s">
        <v>286</v>
      </c>
      <c r="B1852" s="328" t="s">
        <v>287</v>
      </c>
      <c r="C1852" s="329" t="s">
        <v>115</v>
      </c>
      <c r="D1852" s="329">
        <v>0</v>
      </c>
      <c r="E1852" s="366" t="s">
        <v>115</v>
      </c>
    </row>
    <row r="1853" spans="1:5" ht="12.75">
      <c r="A1853" s="33" t="s">
        <v>307</v>
      </c>
      <c r="B1853" s="33" t="s">
        <v>308</v>
      </c>
      <c r="C1853" s="327">
        <v>500</v>
      </c>
      <c r="D1853" s="327">
        <v>0</v>
      </c>
      <c r="E1853" s="76">
        <v>0</v>
      </c>
    </row>
    <row r="1854" spans="1:5" ht="12.75">
      <c r="A1854" s="328" t="s">
        <v>319</v>
      </c>
      <c r="B1854" s="328" t="s">
        <v>308</v>
      </c>
      <c r="C1854" s="329" t="s">
        <v>115</v>
      </c>
      <c r="D1854" s="329">
        <v>0</v>
      </c>
      <c r="E1854" s="366" t="s">
        <v>115</v>
      </c>
    </row>
    <row r="1855" spans="1:5" ht="12.75">
      <c r="A1855" s="401" t="s">
        <v>670</v>
      </c>
      <c r="B1855" s="402"/>
      <c r="C1855" s="322">
        <v>7000</v>
      </c>
      <c r="D1855" s="322">
        <v>0</v>
      </c>
      <c r="E1855" s="361">
        <v>0</v>
      </c>
    </row>
    <row r="1856" spans="1:5" ht="12.75">
      <c r="A1856" s="401" t="s">
        <v>780</v>
      </c>
      <c r="B1856" s="402"/>
      <c r="C1856" s="322">
        <v>7000</v>
      </c>
      <c r="D1856" s="322">
        <v>0</v>
      </c>
      <c r="E1856" s="361">
        <v>0</v>
      </c>
    </row>
    <row r="1857" spans="1:5" ht="12.75">
      <c r="A1857" s="33" t="s">
        <v>270</v>
      </c>
      <c r="B1857" s="33" t="s">
        <v>271</v>
      </c>
      <c r="C1857" s="327">
        <v>1000</v>
      </c>
      <c r="D1857" s="327">
        <v>0</v>
      </c>
      <c r="E1857" s="76">
        <v>0</v>
      </c>
    </row>
    <row r="1858" spans="1:5" ht="12.75">
      <c r="A1858" s="328" t="s">
        <v>272</v>
      </c>
      <c r="B1858" s="328" t="s">
        <v>273</v>
      </c>
      <c r="C1858" s="329" t="s">
        <v>115</v>
      </c>
      <c r="D1858" s="329">
        <v>0</v>
      </c>
      <c r="E1858" s="366" t="s">
        <v>115</v>
      </c>
    </row>
    <row r="1859" spans="1:5" ht="12.75">
      <c r="A1859" s="33" t="s">
        <v>284</v>
      </c>
      <c r="B1859" s="33" t="s">
        <v>285</v>
      </c>
      <c r="C1859" s="327">
        <v>5000</v>
      </c>
      <c r="D1859" s="327">
        <v>0</v>
      </c>
      <c r="E1859" s="76">
        <v>0</v>
      </c>
    </row>
    <row r="1860" spans="1:5" ht="12.75">
      <c r="A1860" s="328" t="s">
        <v>286</v>
      </c>
      <c r="B1860" s="328" t="s">
        <v>287</v>
      </c>
      <c r="C1860" s="329" t="s">
        <v>115</v>
      </c>
      <c r="D1860" s="329">
        <v>0</v>
      </c>
      <c r="E1860" s="366" t="s">
        <v>115</v>
      </c>
    </row>
    <row r="1861" spans="1:5" ht="12.75">
      <c r="A1861" s="33" t="s">
        <v>307</v>
      </c>
      <c r="B1861" s="33" t="s">
        <v>308</v>
      </c>
      <c r="C1861" s="327">
        <v>1000</v>
      </c>
      <c r="D1861" s="327">
        <v>0</v>
      </c>
      <c r="E1861" s="76">
        <v>0</v>
      </c>
    </row>
    <row r="1862" spans="1:5" ht="12.75">
      <c r="A1862" s="328" t="s">
        <v>319</v>
      </c>
      <c r="B1862" s="328" t="s">
        <v>308</v>
      </c>
      <c r="C1862" s="329" t="s">
        <v>115</v>
      </c>
      <c r="D1862" s="329">
        <v>0</v>
      </c>
      <c r="E1862" s="366" t="s">
        <v>115</v>
      </c>
    </row>
    <row r="1863" spans="1:5" ht="12.75">
      <c r="A1863" s="325" t="s">
        <v>895</v>
      </c>
      <c r="B1863" s="325" t="s">
        <v>896</v>
      </c>
      <c r="C1863" s="326">
        <v>178500</v>
      </c>
      <c r="D1863" s="326">
        <v>75535.7</v>
      </c>
      <c r="E1863" s="365">
        <v>42.32</v>
      </c>
    </row>
    <row r="1864" spans="1:5" ht="12.75">
      <c r="A1864" s="401" t="s">
        <v>665</v>
      </c>
      <c r="B1864" s="402"/>
      <c r="C1864" s="322">
        <v>138500</v>
      </c>
      <c r="D1864" s="322">
        <v>75535.7</v>
      </c>
      <c r="E1864" s="361">
        <v>54.54</v>
      </c>
    </row>
    <row r="1865" spans="1:5" ht="12.75">
      <c r="A1865" s="401" t="s">
        <v>666</v>
      </c>
      <c r="B1865" s="402"/>
      <c r="C1865" s="322">
        <v>138500</v>
      </c>
      <c r="D1865" s="322">
        <v>75535.7</v>
      </c>
      <c r="E1865" s="361">
        <v>54.54</v>
      </c>
    </row>
    <row r="1866" spans="1:5" ht="12.75">
      <c r="A1866" s="33" t="s">
        <v>243</v>
      </c>
      <c r="B1866" s="33" t="s">
        <v>244</v>
      </c>
      <c r="C1866" s="327">
        <v>107000</v>
      </c>
      <c r="D1866" s="327">
        <v>58600.81</v>
      </c>
      <c r="E1866" s="76">
        <v>54.77</v>
      </c>
    </row>
    <row r="1867" spans="1:5" ht="12.75">
      <c r="A1867" s="328" t="s">
        <v>245</v>
      </c>
      <c r="B1867" s="328" t="s">
        <v>246</v>
      </c>
      <c r="C1867" s="329" t="s">
        <v>115</v>
      </c>
      <c r="D1867" s="329">
        <v>58600.81</v>
      </c>
      <c r="E1867" s="366" t="s">
        <v>115</v>
      </c>
    </row>
    <row r="1868" spans="1:5" ht="12.75">
      <c r="A1868" s="33" t="s">
        <v>249</v>
      </c>
      <c r="B1868" s="33" t="s">
        <v>250</v>
      </c>
      <c r="C1868" s="327">
        <v>7500</v>
      </c>
      <c r="D1868" s="327">
        <v>3000</v>
      </c>
      <c r="E1868" s="76">
        <v>40</v>
      </c>
    </row>
    <row r="1869" spans="1:5" ht="12.75">
      <c r="A1869" s="328" t="s">
        <v>251</v>
      </c>
      <c r="B1869" s="328" t="s">
        <v>250</v>
      </c>
      <c r="C1869" s="329" t="s">
        <v>115</v>
      </c>
      <c r="D1869" s="329">
        <v>3000</v>
      </c>
      <c r="E1869" s="366" t="s">
        <v>115</v>
      </c>
    </row>
    <row r="1870" spans="1:5" ht="12.75">
      <c r="A1870" s="33" t="s">
        <v>252</v>
      </c>
      <c r="B1870" s="33" t="s">
        <v>253</v>
      </c>
      <c r="C1870" s="327">
        <v>17000</v>
      </c>
      <c r="D1870" s="327">
        <v>11161.52</v>
      </c>
      <c r="E1870" s="76">
        <v>65.66</v>
      </c>
    </row>
    <row r="1871" spans="1:5" ht="12.75">
      <c r="A1871" s="328" t="s">
        <v>256</v>
      </c>
      <c r="B1871" s="328" t="s">
        <v>257</v>
      </c>
      <c r="C1871" s="329" t="s">
        <v>115</v>
      </c>
      <c r="D1871" s="329">
        <v>11161.52</v>
      </c>
      <c r="E1871" s="366" t="s">
        <v>115</v>
      </c>
    </row>
    <row r="1872" spans="1:5" ht="12.75">
      <c r="A1872" s="33" t="s">
        <v>260</v>
      </c>
      <c r="B1872" s="33" t="s">
        <v>261</v>
      </c>
      <c r="C1872" s="327">
        <v>7000</v>
      </c>
      <c r="D1872" s="327">
        <v>2773.37</v>
      </c>
      <c r="E1872" s="76">
        <v>39.62</v>
      </c>
    </row>
    <row r="1873" spans="1:5" ht="12.75">
      <c r="A1873" s="328" t="s">
        <v>264</v>
      </c>
      <c r="B1873" s="328" t="s">
        <v>265</v>
      </c>
      <c r="C1873" s="329" t="s">
        <v>115</v>
      </c>
      <c r="D1873" s="329">
        <v>2773.37</v>
      </c>
      <c r="E1873" s="366" t="s">
        <v>115</v>
      </c>
    </row>
    <row r="1874" spans="1:5" ht="12.75">
      <c r="A1874" s="401" t="s">
        <v>762</v>
      </c>
      <c r="B1874" s="402"/>
      <c r="C1874" s="322">
        <v>40000</v>
      </c>
      <c r="D1874" s="322">
        <v>0</v>
      </c>
      <c r="E1874" s="361">
        <v>0</v>
      </c>
    </row>
    <row r="1875" spans="1:5" ht="12.75">
      <c r="A1875" s="401" t="s">
        <v>763</v>
      </c>
      <c r="B1875" s="402"/>
      <c r="C1875" s="322">
        <v>40000</v>
      </c>
      <c r="D1875" s="322">
        <v>0</v>
      </c>
      <c r="E1875" s="361">
        <v>0</v>
      </c>
    </row>
    <row r="1876" spans="1:5" ht="12.75">
      <c r="A1876" s="33" t="s">
        <v>270</v>
      </c>
      <c r="B1876" s="33" t="s">
        <v>271</v>
      </c>
      <c r="C1876" s="327">
        <v>20000</v>
      </c>
      <c r="D1876" s="327">
        <v>0</v>
      </c>
      <c r="E1876" s="76">
        <v>0</v>
      </c>
    </row>
    <row r="1877" spans="1:5" ht="12.75">
      <c r="A1877" s="328" t="s">
        <v>278</v>
      </c>
      <c r="B1877" s="328" t="s">
        <v>279</v>
      </c>
      <c r="C1877" s="329" t="s">
        <v>115</v>
      </c>
      <c r="D1877" s="329">
        <v>0</v>
      </c>
      <c r="E1877" s="366" t="s">
        <v>115</v>
      </c>
    </row>
    <row r="1878" spans="1:5" ht="12.75">
      <c r="A1878" s="33" t="s">
        <v>284</v>
      </c>
      <c r="B1878" s="33" t="s">
        <v>285</v>
      </c>
      <c r="C1878" s="327">
        <v>20000</v>
      </c>
      <c r="D1878" s="327">
        <v>0</v>
      </c>
      <c r="E1878" s="76">
        <v>0</v>
      </c>
    </row>
    <row r="1879" spans="1:5" ht="12.75">
      <c r="A1879" s="328" t="s">
        <v>288</v>
      </c>
      <c r="B1879" s="328" t="s">
        <v>289</v>
      </c>
      <c r="C1879" s="329" t="s">
        <v>115</v>
      </c>
      <c r="D1879" s="329">
        <v>0</v>
      </c>
      <c r="E1879" s="366" t="s">
        <v>115</v>
      </c>
    </row>
    <row r="1880" spans="1:5" ht="12.75">
      <c r="A1880" s="325" t="s">
        <v>738</v>
      </c>
      <c r="B1880" s="325" t="s">
        <v>899</v>
      </c>
      <c r="C1880" s="326">
        <v>128858</v>
      </c>
      <c r="D1880" s="326">
        <v>56652.22</v>
      </c>
      <c r="E1880" s="365">
        <v>43.96</v>
      </c>
    </row>
    <row r="1881" spans="1:5" ht="12.75">
      <c r="A1881" s="401" t="s">
        <v>670</v>
      </c>
      <c r="B1881" s="402"/>
      <c r="C1881" s="322">
        <v>128858</v>
      </c>
      <c r="D1881" s="322">
        <v>56652.22</v>
      </c>
      <c r="E1881" s="361">
        <v>43.96</v>
      </c>
    </row>
    <row r="1882" spans="1:5" ht="12.75">
      <c r="A1882" s="401" t="s">
        <v>765</v>
      </c>
      <c r="B1882" s="402"/>
      <c r="C1882" s="322">
        <v>128858</v>
      </c>
      <c r="D1882" s="322">
        <v>56652.22</v>
      </c>
      <c r="E1882" s="361">
        <v>43.96</v>
      </c>
    </row>
    <row r="1883" spans="1:5" ht="12.75">
      <c r="A1883" s="33" t="s">
        <v>399</v>
      </c>
      <c r="B1883" s="33" t="s">
        <v>400</v>
      </c>
      <c r="C1883" s="327">
        <v>128858</v>
      </c>
      <c r="D1883" s="327">
        <v>56652.22</v>
      </c>
      <c r="E1883" s="76">
        <v>43.96</v>
      </c>
    </row>
    <row r="1884" spans="1:5" ht="12.75">
      <c r="A1884" s="328" t="s">
        <v>401</v>
      </c>
      <c r="B1884" s="328" t="s">
        <v>232</v>
      </c>
      <c r="C1884" s="329" t="s">
        <v>115</v>
      </c>
      <c r="D1884" s="329">
        <v>35430.23</v>
      </c>
      <c r="E1884" s="366" t="s">
        <v>115</v>
      </c>
    </row>
    <row r="1885" spans="1:5" ht="12.75">
      <c r="A1885" s="328" t="s">
        <v>403</v>
      </c>
      <c r="B1885" s="328" t="s">
        <v>404</v>
      </c>
      <c r="C1885" s="329" t="s">
        <v>115</v>
      </c>
      <c r="D1885" s="329">
        <v>0</v>
      </c>
      <c r="E1885" s="366" t="s">
        <v>115</v>
      </c>
    </row>
    <row r="1886" spans="1:5" ht="12.75">
      <c r="A1886" s="328" t="s">
        <v>406</v>
      </c>
      <c r="B1886" s="328" t="s">
        <v>235</v>
      </c>
      <c r="C1886" s="329" t="s">
        <v>115</v>
      </c>
      <c r="D1886" s="329">
        <v>21221.99</v>
      </c>
      <c r="E1886" s="366" t="s">
        <v>115</v>
      </c>
    </row>
    <row r="1887" spans="1:5" ht="12.75">
      <c r="A1887" s="325" t="s">
        <v>692</v>
      </c>
      <c r="B1887" s="325" t="s">
        <v>900</v>
      </c>
      <c r="C1887" s="326">
        <v>100000</v>
      </c>
      <c r="D1887" s="326">
        <v>0</v>
      </c>
      <c r="E1887" s="365">
        <v>0</v>
      </c>
    </row>
    <row r="1888" spans="1:5" ht="12.75">
      <c r="A1888" s="401" t="s">
        <v>670</v>
      </c>
      <c r="B1888" s="402"/>
      <c r="C1888" s="322">
        <v>100000</v>
      </c>
      <c r="D1888" s="322">
        <v>0</v>
      </c>
      <c r="E1888" s="361">
        <v>0</v>
      </c>
    </row>
    <row r="1889" spans="1:5" ht="12.75">
      <c r="A1889" s="401" t="s">
        <v>765</v>
      </c>
      <c r="B1889" s="402"/>
      <c r="C1889" s="322">
        <v>100000</v>
      </c>
      <c r="D1889" s="322">
        <v>0</v>
      </c>
      <c r="E1889" s="361">
        <v>0</v>
      </c>
    </row>
    <row r="1890" spans="1:5" ht="12.75">
      <c r="A1890" s="33" t="s">
        <v>427</v>
      </c>
      <c r="B1890" s="33" t="s">
        <v>428</v>
      </c>
      <c r="C1890" s="327">
        <v>100000</v>
      </c>
      <c r="D1890" s="327">
        <v>0</v>
      </c>
      <c r="E1890" s="76">
        <v>0</v>
      </c>
    </row>
    <row r="1891" spans="1:5" ht="12.75">
      <c r="A1891" s="328" t="s">
        <v>429</v>
      </c>
      <c r="B1891" s="328" t="s">
        <v>428</v>
      </c>
      <c r="C1891" s="329" t="s">
        <v>115</v>
      </c>
      <c r="D1891" s="329">
        <v>0</v>
      </c>
      <c r="E1891" s="366" t="s">
        <v>115</v>
      </c>
    </row>
    <row r="1892" spans="1:5" ht="12.75">
      <c r="A1892" s="325" t="s">
        <v>694</v>
      </c>
      <c r="B1892" s="325" t="s">
        <v>901</v>
      </c>
      <c r="C1892" s="326">
        <v>5000</v>
      </c>
      <c r="D1892" s="326">
        <v>0</v>
      </c>
      <c r="E1892" s="365">
        <v>0</v>
      </c>
    </row>
    <row r="1893" spans="1:5" ht="12.75">
      <c r="A1893" s="401" t="s">
        <v>670</v>
      </c>
      <c r="B1893" s="402"/>
      <c r="C1893" s="322">
        <v>5000</v>
      </c>
      <c r="D1893" s="322">
        <v>0</v>
      </c>
      <c r="E1893" s="361">
        <v>0</v>
      </c>
    </row>
    <row r="1894" spans="1:5" ht="12.75">
      <c r="A1894" s="401" t="s">
        <v>779</v>
      </c>
      <c r="B1894" s="402"/>
      <c r="C1894" s="322">
        <v>5000</v>
      </c>
      <c r="D1894" s="322">
        <v>0</v>
      </c>
      <c r="E1894" s="361">
        <v>0</v>
      </c>
    </row>
    <row r="1895" spans="1:5" ht="12.75">
      <c r="A1895" s="33" t="s">
        <v>410</v>
      </c>
      <c r="B1895" s="33" t="s">
        <v>411</v>
      </c>
      <c r="C1895" s="327">
        <v>5000</v>
      </c>
      <c r="D1895" s="327">
        <v>0</v>
      </c>
      <c r="E1895" s="76">
        <v>0</v>
      </c>
    </row>
    <row r="1896" spans="1:5" ht="12.75">
      <c r="A1896" s="328" t="s">
        <v>412</v>
      </c>
      <c r="B1896" s="328" t="s">
        <v>413</v>
      </c>
      <c r="C1896" s="329" t="s">
        <v>115</v>
      </c>
      <c r="D1896" s="329">
        <v>0</v>
      </c>
      <c r="E1896" s="366" t="s">
        <v>115</v>
      </c>
    </row>
    <row r="1897" spans="1:5" ht="12.75">
      <c r="A1897" s="325" t="s">
        <v>1147</v>
      </c>
      <c r="B1897" s="325" t="s">
        <v>1135</v>
      </c>
      <c r="C1897" s="326">
        <v>352000</v>
      </c>
      <c r="D1897" s="326">
        <v>3857.39</v>
      </c>
      <c r="E1897" s="365">
        <v>1.1</v>
      </c>
    </row>
    <row r="1898" spans="1:5" ht="12.75">
      <c r="A1898" s="401" t="s">
        <v>670</v>
      </c>
      <c r="B1898" s="402"/>
      <c r="C1898" s="322">
        <v>352000</v>
      </c>
      <c r="D1898" s="322">
        <v>3857.39</v>
      </c>
      <c r="E1898" s="361">
        <v>1.1</v>
      </c>
    </row>
    <row r="1899" spans="1:5" ht="12.75">
      <c r="A1899" s="401" t="s">
        <v>779</v>
      </c>
      <c r="B1899" s="402"/>
      <c r="C1899" s="322">
        <v>352000</v>
      </c>
      <c r="D1899" s="322">
        <v>3857.39</v>
      </c>
      <c r="E1899" s="361">
        <v>1.1</v>
      </c>
    </row>
    <row r="1900" spans="1:5" ht="12.75">
      <c r="A1900" s="33" t="s">
        <v>356</v>
      </c>
      <c r="B1900" s="33" t="s">
        <v>357</v>
      </c>
      <c r="C1900" s="327">
        <v>2000</v>
      </c>
      <c r="D1900" s="327">
        <v>1162.04</v>
      </c>
      <c r="E1900" s="76">
        <v>58.1</v>
      </c>
    </row>
    <row r="1901" spans="1:5" ht="12.75">
      <c r="A1901" s="328" t="s">
        <v>358</v>
      </c>
      <c r="B1901" s="328" t="s">
        <v>359</v>
      </c>
      <c r="C1901" s="329" t="s">
        <v>115</v>
      </c>
      <c r="D1901" s="329">
        <v>1162.04</v>
      </c>
      <c r="E1901" s="366" t="s">
        <v>115</v>
      </c>
    </row>
    <row r="1902" spans="1:5" ht="12.75">
      <c r="A1902" s="33" t="s">
        <v>410</v>
      </c>
      <c r="B1902" s="33" t="s">
        <v>411</v>
      </c>
      <c r="C1902" s="327">
        <v>350000</v>
      </c>
      <c r="D1902" s="327">
        <v>2695.35</v>
      </c>
      <c r="E1902" s="76">
        <v>0.77</v>
      </c>
    </row>
    <row r="1903" spans="1:5" ht="12.75">
      <c r="A1903" s="328" t="s">
        <v>412</v>
      </c>
      <c r="B1903" s="328" t="s">
        <v>413</v>
      </c>
      <c r="C1903" s="329" t="s">
        <v>115</v>
      </c>
      <c r="D1903" s="329">
        <v>2695.35</v>
      </c>
      <c r="E1903" s="366" t="s">
        <v>115</v>
      </c>
    </row>
    <row r="1904" spans="1:5" ht="12.75">
      <c r="A1904" s="325" t="s">
        <v>741</v>
      </c>
      <c r="B1904" s="325" t="s">
        <v>863</v>
      </c>
      <c r="C1904" s="326">
        <v>17600</v>
      </c>
      <c r="D1904" s="326">
        <v>0</v>
      </c>
      <c r="E1904" s="365">
        <v>0</v>
      </c>
    </row>
    <row r="1905" spans="1:5" ht="12.75">
      <c r="A1905" s="401" t="s">
        <v>667</v>
      </c>
      <c r="B1905" s="402"/>
      <c r="C1905" s="322">
        <v>17600</v>
      </c>
      <c r="D1905" s="322">
        <v>0</v>
      </c>
      <c r="E1905" s="361">
        <v>0</v>
      </c>
    </row>
    <row r="1906" spans="1:5" ht="12.75">
      <c r="A1906" s="401" t="s">
        <v>1341</v>
      </c>
      <c r="B1906" s="402"/>
      <c r="C1906" s="322">
        <v>17600</v>
      </c>
      <c r="D1906" s="322">
        <v>0</v>
      </c>
      <c r="E1906" s="361">
        <v>0</v>
      </c>
    </row>
    <row r="1907" spans="1:5" ht="12.75">
      <c r="A1907" s="33" t="s">
        <v>270</v>
      </c>
      <c r="B1907" s="33" t="s">
        <v>271</v>
      </c>
      <c r="C1907" s="327">
        <v>17600</v>
      </c>
      <c r="D1907" s="327">
        <v>0</v>
      </c>
      <c r="E1907" s="76">
        <v>0</v>
      </c>
    </row>
    <row r="1908" spans="1:5" ht="12.75">
      <c r="A1908" s="328" t="s">
        <v>274</v>
      </c>
      <c r="B1908" s="328" t="s">
        <v>275</v>
      </c>
      <c r="C1908" s="329" t="s">
        <v>115</v>
      </c>
      <c r="D1908" s="329">
        <v>0</v>
      </c>
      <c r="E1908" s="366" t="s">
        <v>115</v>
      </c>
    </row>
    <row r="1909" spans="1:5" ht="12.75">
      <c r="A1909" s="325" t="s">
        <v>906</v>
      </c>
      <c r="B1909" s="325" t="s">
        <v>907</v>
      </c>
      <c r="C1909" s="326">
        <v>40000</v>
      </c>
      <c r="D1909" s="326">
        <v>7186.38</v>
      </c>
      <c r="E1909" s="365">
        <v>17.97</v>
      </c>
    </row>
    <row r="1910" spans="1:5" ht="12.75">
      <c r="A1910" s="401" t="s">
        <v>670</v>
      </c>
      <c r="B1910" s="402"/>
      <c r="C1910" s="322">
        <v>40000</v>
      </c>
      <c r="D1910" s="322">
        <v>7186.38</v>
      </c>
      <c r="E1910" s="361">
        <v>17.97</v>
      </c>
    </row>
    <row r="1911" spans="1:5" ht="12.75">
      <c r="A1911" s="401" t="s">
        <v>779</v>
      </c>
      <c r="B1911" s="402"/>
      <c r="C1911" s="322">
        <v>40000</v>
      </c>
      <c r="D1911" s="322">
        <v>7186.38</v>
      </c>
      <c r="E1911" s="361">
        <v>17.97</v>
      </c>
    </row>
    <row r="1912" spans="1:5" ht="12.75">
      <c r="A1912" s="33" t="s">
        <v>270</v>
      </c>
      <c r="B1912" s="33" t="s">
        <v>271</v>
      </c>
      <c r="C1912" s="327">
        <v>40000</v>
      </c>
      <c r="D1912" s="327">
        <v>7186.38</v>
      </c>
      <c r="E1912" s="76">
        <v>17.97</v>
      </c>
    </row>
    <row r="1913" spans="1:5" ht="12.75">
      <c r="A1913" s="328" t="s">
        <v>274</v>
      </c>
      <c r="B1913" s="328" t="s">
        <v>275</v>
      </c>
      <c r="C1913" s="329" t="s">
        <v>115</v>
      </c>
      <c r="D1913" s="329">
        <v>7186.38</v>
      </c>
      <c r="E1913" s="366" t="s">
        <v>115</v>
      </c>
    </row>
    <row r="1914" spans="1:5" ht="12.75">
      <c r="A1914" s="325" t="s">
        <v>1247</v>
      </c>
      <c r="B1914" s="325" t="s">
        <v>1248</v>
      </c>
      <c r="C1914" s="326">
        <v>672000</v>
      </c>
      <c r="D1914" s="326">
        <v>363960.05</v>
      </c>
      <c r="E1914" s="365">
        <v>54.16</v>
      </c>
    </row>
    <row r="1915" spans="1:5" ht="12.75">
      <c r="A1915" s="401" t="s">
        <v>670</v>
      </c>
      <c r="B1915" s="402"/>
      <c r="C1915" s="322">
        <v>672000</v>
      </c>
      <c r="D1915" s="322">
        <v>363960.05</v>
      </c>
      <c r="E1915" s="361">
        <v>54.16</v>
      </c>
    </row>
    <row r="1916" spans="1:5" ht="12.75">
      <c r="A1916" s="401" t="s">
        <v>867</v>
      </c>
      <c r="B1916" s="402"/>
      <c r="C1916" s="322">
        <v>672000</v>
      </c>
      <c r="D1916" s="322">
        <v>363960.05</v>
      </c>
      <c r="E1916" s="361">
        <v>54.16</v>
      </c>
    </row>
    <row r="1917" spans="1:5" ht="12.75">
      <c r="A1917" s="33" t="s">
        <v>243</v>
      </c>
      <c r="B1917" s="33" t="s">
        <v>244</v>
      </c>
      <c r="C1917" s="327">
        <v>500000</v>
      </c>
      <c r="D1917" s="327">
        <v>274290.18</v>
      </c>
      <c r="E1917" s="76">
        <v>54.86</v>
      </c>
    </row>
    <row r="1918" spans="1:5" ht="12.75">
      <c r="A1918" s="328" t="s">
        <v>245</v>
      </c>
      <c r="B1918" s="328" t="s">
        <v>246</v>
      </c>
      <c r="C1918" s="329" t="s">
        <v>115</v>
      </c>
      <c r="D1918" s="329">
        <v>274290.18</v>
      </c>
      <c r="E1918" s="366" t="s">
        <v>115</v>
      </c>
    </row>
    <row r="1919" spans="1:5" ht="12.75">
      <c r="A1919" s="33" t="s">
        <v>249</v>
      </c>
      <c r="B1919" s="33" t="s">
        <v>250</v>
      </c>
      <c r="C1919" s="327">
        <v>47000</v>
      </c>
      <c r="D1919" s="327">
        <v>19500</v>
      </c>
      <c r="E1919" s="76">
        <v>41.49</v>
      </c>
    </row>
    <row r="1920" spans="1:5" ht="12.75">
      <c r="A1920" s="328" t="s">
        <v>251</v>
      </c>
      <c r="B1920" s="328" t="s">
        <v>250</v>
      </c>
      <c r="C1920" s="329" t="s">
        <v>115</v>
      </c>
      <c r="D1920" s="329">
        <v>19500</v>
      </c>
      <c r="E1920" s="366" t="s">
        <v>115</v>
      </c>
    </row>
    <row r="1921" spans="1:5" ht="12.75">
      <c r="A1921" s="33" t="s">
        <v>252</v>
      </c>
      <c r="B1921" s="33" t="s">
        <v>253</v>
      </c>
      <c r="C1921" s="327">
        <v>82000</v>
      </c>
      <c r="D1921" s="327">
        <v>45257.93</v>
      </c>
      <c r="E1921" s="76">
        <v>55.19</v>
      </c>
    </row>
    <row r="1922" spans="1:5" ht="12.75">
      <c r="A1922" s="328" t="s">
        <v>256</v>
      </c>
      <c r="B1922" s="328" t="s">
        <v>257</v>
      </c>
      <c r="C1922" s="329" t="s">
        <v>115</v>
      </c>
      <c r="D1922" s="329">
        <v>45257.93</v>
      </c>
      <c r="E1922" s="366" t="s">
        <v>115</v>
      </c>
    </row>
    <row r="1923" spans="1:5" ht="12.75">
      <c r="A1923" s="33" t="s">
        <v>260</v>
      </c>
      <c r="B1923" s="33" t="s">
        <v>261</v>
      </c>
      <c r="C1923" s="327">
        <v>43000</v>
      </c>
      <c r="D1923" s="327">
        <v>24911.94</v>
      </c>
      <c r="E1923" s="76">
        <v>57.93</v>
      </c>
    </row>
    <row r="1924" spans="1:5" ht="12.75">
      <c r="A1924" s="328" t="s">
        <v>262</v>
      </c>
      <c r="B1924" s="328" t="s">
        <v>263</v>
      </c>
      <c r="C1924" s="329" t="s">
        <v>115</v>
      </c>
      <c r="D1924" s="329">
        <v>691.26</v>
      </c>
      <c r="E1924" s="366" t="s">
        <v>115</v>
      </c>
    </row>
    <row r="1925" spans="1:5" ht="12.75">
      <c r="A1925" s="328" t="s">
        <v>264</v>
      </c>
      <c r="B1925" s="328" t="s">
        <v>265</v>
      </c>
      <c r="C1925" s="329" t="s">
        <v>115</v>
      </c>
      <c r="D1925" s="329">
        <v>24220.68</v>
      </c>
      <c r="E1925" s="366" t="s">
        <v>115</v>
      </c>
    </row>
    <row r="1926" spans="1:5" ht="12.75">
      <c r="A1926" s="403" t="s">
        <v>1044</v>
      </c>
      <c r="B1926" s="402"/>
      <c r="C1926" s="321">
        <v>4249820</v>
      </c>
      <c r="D1926" s="321">
        <v>2132030.75</v>
      </c>
      <c r="E1926" s="363">
        <v>50.17</v>
      </c>
    </row>
    <row r="1927" spans="1:5" ht="12.75">
      <c r="A1927" s="323" t="s">
        <v>792</v>
      </c>
      <c r="B1927" s="323" t="s">
        <v>793</v>
      </c>
      <c r="C1927" s="324">
        <v>4249820</v>
      </c>
      <c r="D1927" s="324">
        <v>2132030.75</v>
      </c>
      <c r="E1927" s="364">
        <v>50.17</v>
      </c>
    </row>
    <row r="1928" spans="1:5" ht="12.75">
      <c r="A1928" s="325" t="s">
        <v>676</v>
      </c>
      <c r="B1928" s="325" t="s">
        <v>1157</v>
      </c>
      <c r="C1928" s="326">
        <v>3103427</v>
      </c>
      <c r="D1928" s="326">
        <v>1667975.12</v>
      </c>
      <c r="E1928" s="365">
        <v>53.75</v>
      </c>
    </row>
    <row r="1929" spans="1:5" ht="12.75">
      <c r="A1929" s="401" t="s">
        <v>670</v>
      </c>
      <c r="B1929" s="402"/>
      <c r="C1929" s="322">
        <v>3103427</v>
      </c>
      <c r="D1929" s="322">
        <v>1667975.12</v>
      </c>
      <c r="E1929" s="361">
        <v>53.75</v>
      </c>
    </row>
    <row r="1930" spans="1:5" ht="12.75">
      <c r="A1930" s="401" t="s">
        <v>765</v>
      </c>
      <c r="B1930" s="402"/>
      <c r="C1930" s="322">
        <v>119754</v>
      </c>
      <c r="D1930" s="322">
        <v>50288.76</v>
      </c>
      <c r="E1930" s="361">
        <v>41.99</v>
      </c>
    </row>
    <row r="1931" spans="1:5" ht="12.75">
      <c r="A1931" s="33" t="s">
        <v>260</v>
      </c>
      <c r="B1931" s="33" t="s">
        <v>261</v>
      </c>
      <c r="C1931" s="327">
        <v>10925</v>
      </c>
      <c r="D1931" s="327">
        <v>830</v>
      </c>
      <c r="E1931" s="76">
        <v>7.6</v>
      </c>
    </row>
    <row r="1932" spans="1:5" ht="12.75">
      <c r="A1932" s="328" t="s">
        <v>262</v>
      </c>
      <c r="B1932" s="328" t="s">
        <v>263</v>
      </c>
      <c r="C1932" s="329" t="s">
        <v>115</v>
      </c>
      <c r="D1932" s="329">
        <v>830</v>
      </c>
      <c r="E1932" s="366" t="s">
        <v>115</v>
      </c>
    </row>
    <row r="1933" spans="1:5" ht="12.75">
      <c r="A1933" s="328" t="s">
        <v>266</v>
      </c>
      <c r="B1933" s="328" t="s">
        <v>267</v>
      </c>
      <c r="C1933" s="329" t="s">
        <v>115</v>
      </c>
      <c r="D1933" s="329">
        <v>0</v>
      </c>
      <c r="E1933" s="366" t="s">
        <v>115</v>
      </c>
    </row>
    <row r="1934" spans="1:5" ht="12.75">
      <c r="A1934" s="33" t="s">
        <v>270</v>
      </c>
      <c r="B1934" s="33" t="s">
        <v>271</v>
      </c>
      <c r="C1934" s="327">
        <v>55898</v>
      </c>
      <c r="D1934" s="327">
        <v>29149.7</v>
      </c>
      <c r="E1934" s="76">
        <v>52.15</v>
      </c>
    </row>
    <row r="1935" spans="1:5" ht="12.75">
      <c r="A1935" s="328" t="s">
        <v>272</v>
      </c>
      <c r="B1935" s="328" t="s">
        <v>273</v>
      </c>
      <c r="C1935" s="329" t="s">
        <v>115</v>
      </c>
      <c r="D1935" s="329">
        <v>10872.16</v>
      </c>
      <c r="E1935" s="366" t="s">
        <v>115</v>
      </c>
    </row>
    <row r="1936" spans="1:5" ht="12.75">
      <c r="A1936" s="328" t="s">
        <v>276</v>
      </c>
      <c r="B1936" s="328" t="s">
        <v>277</v>
      </c>
      <c r="C1936" s="329" t="s">
        <v>115</v>
      </c>
      <c r="D1936" s="329">
        <v>18037.51</v>
      </c>
      <c r="E1936" s="366" t="s">
        <v>115</v>
      </c>
    </row>
    <row r="1937" spans="1:5" ht="12.75">
      <c r="A1937" s="328" t="s">
        <v>278</v>
      </c>
      <c r="B1937" s="328" t="s">
        <v>279</v>
      </c>
      <c r="C1937" s="329" t="s">
        <v>115</v>
      </c>
      <c r="D1937" s="329">
        <v>240.03</v>
      </c>
      <c r="E1937" s="366" t="s">
        <v>115</v>
      </c>
    </row>
    <row r="1938" spans="1:5" ht="12.75">
      <c r="A1938" s="328" t="s">
        <v>282</v>
      </c>
      <c r="B1938" s="328" t="s">
        <v>283</v>
      </c>
      <c r="C1938" s="329" t="s">
        <v>115</v>
      </c>
      <c r="D1938" s="329">
        <v>0</v>
      </c>
      <c r="E1938" s="366" t="s">
        <v>115</v>
      </c>
    </row>
    <row r="1939" spans="1:5" ht="12.75">
      <c r="A1939" s="33" t="s">
        <v>284</v>
      </c>
      <c r="B1939" s="33" t="s">
        <v>285</v>
      </c>
      <c r="C1939" s="327">
        <v>51125</v>
      </c>
      <c r="D1939" s="327">
        <v>19566.86</v>
      </c>
      <c r="E1939" s="76">
        <v>38.27</v>
      </c>
    </row>
    <row r="1940" spans="1:5" ht="12.75">
      <c r="A1940" s="328" t="s">
        <v>286</v>
      </c>
      <c r="B1940" s="328" t="s">
        <v>287</v>
      </c>
      <c r="C1940" s="329" t="s">
        <v>115</v>
      </c>
      <c r="D1940" s="329">
        <v>3990.08</v>
      </c>
      <c r="E1940" s="366" t="s">
        <v>115</v>
      </c>
    </row>
    <row r="1941" spans="1:5" ht="12.75">
      <c r="A1941" s="328" t="s">
        <v>288</v>
      </c>
      <c r="B1941" s="328" t="s">
        <v>289</v>
      </c>
      <c r="C1941" s="329" t="s">
        <v>115</v>
      </c>
      <c r="D1941" s="329">
        <v>3400</v>
      </c>
      <c r="E1941" s="366" t="s">
        <v>115</v>
      </c>
    </row>
    <row r="1942" spans="1:5" ht="12.75">
      <c r="A1942" s="328" t="s">
        <v>292</v>
      </c>
      <c r="B1942" s="328" t="s">
        <v>293</v>
      </c>
      <c r="C1942" s="329" t="s">
        <v>115</v>
      </c>
      <c r="D1942" s="329">
        <v>5033.65</v>
      </c>
      <c r="E1942" s="366" t="s">
        <v>115</v>
      </c>
    </row>
    <row r="1943" spans="1:5" ht="12.75">
      <c r="A1943" s="328" t="s">
        <v>296</v>
      </c>
      <c r="B1943" s="328" t="s">
        <v>297</v>
      </c>
      <c r="C1943" s="329" t="s">
        <v>115</v>
      </c>
      <c r="D1943" s="329">
        <v>2752.5</v>
      </c>
      <c r="E1943" s="366" t="s">
        <v>115</v>
      </c>
    </row>
    <row r="1944" spans="1:5" ht="12.75">
      <c r="A1944" s="328" t="s">
        <v>300</v>
      </c>
      <c r="B1944" s="328" t="s">
        <v>301</v>
      </c>
      <c r="C1944" s="329" t="s">
        <v>115</v>
      </c>
      <c r="D1944" s="329">
        <v>3921.88</v>
      </c>
      <c r="E1944" s="366" t="s">
        <v>115</v>
      </c>
    </row>
    <row r="1945" spans="1:5" ht="12.75">
      <c r="A1945" s="328" t="s">
        <v>302</v>
      </c>
      <c r="B1945" s="328" t="s">
        <v>303</v>
      </c>
      <c r="C1945" s="329" t="s">
        <v>115</v>
      </c>
      <c r="D1945" s="329">
        <v>468.75</v>
      </c>
      <c r="E1945" s="366" t="s">
        <v>115</v>
      </c>
    </row>
    <row r="1946" spans="1:5" ht="12.75">
      <c r="A1946" s="33" t="s">
        <v>307</v>
      </c>
      <c r="B1946" s="33" t="s">
        <v>308</v>
      </c>
      <c r="C1946" s="327">
        <v>1518</v>
      </c>
      <c r="D1946" s="327">
        <v>742.2</v>
      </c>
      <c r="E1946" s="76">
        <v>48.89</v>
      </c>
    </row>
    <row r="1947" spans="1:5" ht="12.75">
      <c r="A1947" s="328" t="s">
        <v>319</v>
      </c>
      <c r="B1947" s="328" t="s">
        <v>308</v>
      </c>
      <c r="C1947" s="329" t="s">
        <v>115</v>
      </c>
      <c r="D1947" s="329">
        <v>742.2</v>
      </c>
      <c r="E1947" s="366" t="s">
        <v>115</v>
      </c>
    </row>
    <row r="1948" spans="1:5" ht="12.75">
      <c r="A1948" s="33" t="s">
        <v>326</v>
      </c>
      <c r="B1948" s="33" t="s">
        <v>327</v>
      </c>
      <c r="C1948" s="327">
        <v>288</v>
      </c>
      <c r="D1948" s="327">
        <v>0</v>
      </c>
      <c r="E1948" s="76">
        <v>0</v>
      </c>
    </row>
    <row r="1949" spans="1:5" ht="12.75">
      <c r="A1949" s="328" t="s">
        <v>328</v>
      </c>
      <c r="B1949" s="328" t="s">
        <v>329</v>
      </c>
      <c r="C1949" s="329" t="s">
        <v>115</v>
      </c>
      <c r="D1949" s="329">
        <v>0</v>
      </c>
      <c r="E1949" s="366" t="s">
        <v>115</v>
      </c>
    </row>
    <row r="1950" spans="1:5" ht="12.75">
      <c r="A1950" s="401" t="s">
        <v>779</v>
      </c>
      <c r="B1950" s="402"/>
      <c r="C1950" s="322">
        <v>2983673</v>
      </c>
      <c r="D1950" s="322">
        <v>1617686.36</v>
      </c>
      <c r="E1950" s="361">
        <v>54.22</v>
      </c>
    </row>
    <row r="1951" spans="1:5" ht="12.75">
      <c r="A1951" s="33" t="s">
        <v>243</v>
      </c>
      <c r="B1951" s="33" t="s">
        <v>244</v>
      </c>
      <c r="C1951" s="327">
        <v>2301175</v>
      </c>
      <c r="D1951" s="327">
        <v>1273291.54</v>
      </c>
      <c r="E1951" s="76">
        <v>55.33</v>
      </c>
    </row>
    <row r="1952" spans="1:5" ht="12.75">
      <c r="A1952" s="328" t="s">
        <v>245</v>
      </c>
      <c r="B1952" s="328" t="s">
        <v>246</v>
      </c>
      <c r="C1952" s="329" t="s">
        <v>115</v>
      </c>
      <c r="D1952" s="329">
        <v>1256405.44</v>
      </c>
      <c r="E1952" s="366" t="s">
        <v>115</v>
      </c>
    </row>
    <row r="1953" spans="1:5" ht="12.75">
      <c r="A1953" s="328" t="s">
        <v>247</v>
      </c>
      <c r="B1953" s="328" t="s">
        <v>248</v>
      </c>
      <c r="C1953" s="329" t="s">
        <v>115</v>
      </c>
      <c r="D1953" s="329">
        <v>16886.1</v>
      </c>
      <c r="E1953" s="366" t="s">
        <v>115</v>
      </c>
    </row>
    <row r="1954" spans="1:5" ht="12.75">
      <c r="A1954" s="33" t="s">
        <v>249</v>
      </c>
      <c r="B1954" s="33" t="s">
        <v>250</v>
      </c>
      <c r="C1954" s="327">
        <v>128790</v>
      </c>
      <c r="D1954" s="327">
        <v>44357.72</v>
      </c>
      <c r="E1954" s="76">
        <v>34.44</v>
      </c>
    </row>
    <row r="1955" spans="1:5" ht="12.75">
      <c r="A1955" s="328" t="s">
        <v>251</v>
      </c>
      <c r="B1955" s="328" t="s">
        <v>250</v>
      </c>
      <c r="C1955" s="329" t="s">
        <v>115</v>
      </c>
      <c r="D1955" s="329">
        <v>44357.72</v>
      </c>
      <c r="E1955" s="366" t="s">
        <v>115</v>
      </c>
    </row>
    <row r="1956" spans="1:5" ht="12.75">
      <c r="A1956" s="33" t="s">
        <v>252</v>
      </c>
      <c r="B1956" s="33" t="s">
        <v>253</v>
      </c>
      <c r="C1956" s="327">
        <v>380883</v>
      </c>
      <c r="D1956" s="327">
        <v>196625.24</v>
      </c>
      <c r="E1956" s="76">
        <v>51.62</v>
      </c>
    </row>
    <row r="1957" spans="1:5" ht="12.75">
      <c r="A1957" s="328" t="s">
        <v>256</v>
      </c>
      <c r="B1957" s="328" t="s">
        <v>257</v>
      </c>
      <c r="C1957" s="329" t="s">
        <v>115</v>
      </c>
      <c r="D1957" s="329">
        <v>196625.24</v>
      </c>
      <c r="E1957" s="366" t="s">
        <v>115</v>
      </c>
    </row>
    <row r="1958" spans="1:5" ht="12.75">
      <c r="A1958" s="328" t="s">
        <v>1360</v>
      </c>
      <c r="B1958" s="328" t="s">
        <v>1361</v>
      </c>
      <c r="C1958" s="329" t="s">
        <v>115</v>
      </c>
      <c r="D1958" s="329">
        <v>0</v>
      </c>
      <c r="E1958" s="366" t="s">
        <v>115</v>
      </c>
    </row>
    <row r="1959" spans="1:5" ht="12.75">
      <c r="A1959" s="33" t="s">
        <v>260</v>
      </c>
      <c r="B1959" s="33" t="s">
        <v>261</v>
      </c>
      <c r="C1959" s="327">
        <v>149325</v>
      </c>
      <c r="D1959" s="327">
        <v>89124.36</v>
      </c>
      <c r="E1959" s="76">
        <v>59.68</v>
      </c>
    </row>
    <row r="1960" spans="1:5" ht="12.75">
      <c r="A1960" s="328" t="s">
        <v>264</v>
      </c>
      <c r="B1960" s="328" t="s">
        <v>265</v>
      </c>
      <c r="C1960" s="329" t="s">
        <v>115</v>
      </c>
      <c r="D1960" s="329">
        <v>89124.36</v>
      </c>
      <c r="E1960" s="366" t="s">
        <v>115</v>
      </c>
    </row>
    <row r="1961" spans="1:5" ht="12.75">
      <c r="A1961" s="33" t="s">
        <v>284</v>
      </c>
      <c r="B1961" s="33" t="s">
        <v>285</v>
      </c>
      <c r="C1961" s="327">
        <v>0</v>
      </c>
      <c r="D1961" s="327">
        <v>3000</v>
      </c>
      <c r="E1961" s="76" t="s">
        <v>115</v>
      </c>
    </row>
    <row r="1962" spans="1:5" ht="12.75">
      <c r="A1962" s="328" t="s">
        <v>296</v>
      </c>
      <c r="B1962" s="328" t="s">
        <v>297</v>
      </c>
      <c r="C1962" s="329" t="s">
        <v>115</v>
      </c>
      <c r="D1962" s="329">
        <v>3000</v>
      </c>
      <c r="E1962" s="366" t="s">
        <v>115</v>
      </c>
    </row>
    <row r="1963" spans="1:5" ht="12.75">
      <c r="A1963" s="33" t="s">
        <v>307</v>
      </c>
      <c r="B1963" s="33" t="s">
        <v>308</v>
      </c>
      <c r="C1963" s="327">
        <v>23500</v>
      </c>
      <c r="D1963" s="327">
        <v>11287.5</v>
      </c>
      <c r="E1963" s="76">
        <v>48.03</v>
      </c>
    </row>
    <row r="1964" spans="1:5" ht="12.75">
      <c r="A1964" s="328" t="s">
        <v>316</v>
      </c>
      <c r="B1964" s="328" t="s">
        <v>317</v>
      </c>
      <c r="C1964" s="329" t="s">
        <v>115</v>
      </c>
      <c r="D1964" s="329">
        <v>11287.5</v>
      </c>
      <c r="E1964" s="366" t="s">
        <v>115</v>
      </c>
    </row>
    <row r="1965" spans="1:5" ht="12.75">
      <c r="A1965" s="328" t="s">
        <v>318</v>
      </c>
      <c r="B1965" s="328" t="s">
        <v>58</v>
      </c>
      <c r="C1965" s="329" t="s">
        <v>115</v>
      </c>
      <c r="D1965" s="329">
        <v>0</v>
      </c>
      <c r="E1965" s="366" t="s">
        <v>115</v>
      </c>
    </row>
    <row r="1966" spans="1:5" ht="12.75">
      <c r="A1966" s="328" t="s">
        <v>319</v>
      </c>
      <c r="B1966" s="328" t="s">
        <v>308</v>
      </c>
      <c r="C1966" s="329" t="s">
        <v>115</v>
      </c>
      <c r="D1966" s="329">
        <v>0</v>
      </c>
      <c r="E1966" s="366" t="s">
        <v>115</v>
      </c>
    </row>
    <row r="1967" spans="1:5" ht="12.75">
      <c r="A1967" s="325" t="s">
        <v>678</v>
      </c>
      <c r="B1967" s="325" t="s">
        <v>878</v>
      </c>
      <c r="C1967" s="326">
        <v>466296</v>
      </c>
      <c r="D1967" s="326">
        <v>228940.88</v>
      </c>
      <c r="E1967" s="365">
        <v>49.1</v>
      </c>
    </row>
    <row r="1968" spans="1:5" ht="12.75">
      <c r="A1968" s="401" t="s">
        <v>665</v>
      </c>
      <c r="B1968" s="402"/>
      <c r="C1968" s="322">
        <v>233148</v>
      </c>
      <c r="D1968" s="322">
        <v>125725.75</v>
      </c>
      <c r="E1968" s="361">
        <v>53.93</v>
      </c>
    </row>
    <row r="1969" spans="1:5" ht="12.75">
      <c r="A1969" s="401" t="s">
        <v>666</v>
      </c>
      <c r="B1969" s="402"/>
      <c r="C1969" s="322">
        <v>233148</v>
      </c>
      <c r="D1969" s="322">
        <v>125725.75</v>
      </c>
      <c r="E1969" s="361">
        <v>53.93</v>
      </c>
    </row>
    <row r="1970" spans="1:5" ht="12.75">
      <c r="A1970" s="33" t="s">
        <v>243</v>
      </c>
      <c r="B1970" s="33" t="s">
        <v>244</v>
      </c>
      <c r="C1970" s="327">
        <v>121242</v>
      </c>
      <c r="D1970" s="327">
        <v>59783.1</v>
      </c>
      <c r="E1970" s="76">
        <v>49.31</v>
      </c>
    </row>
    <row r="1971" spans="1:5" ht="12.75">
      <c r="A1971" s="328" t="s">
        <v>245</v>
      </c>
      <c r="B1971" s="328" t="s">
        <v>246</v>
      </c>
      <c r="C1971" s="329" t="s">
        <v>115</v>
      </c>
      <c r="D1971" s="329">
        <v>59783.1</v>
      </c>
      <c r="E1971" s="366" t="s">
        <v>115</v>
      </c>
    </row>
    <row r="1972" spans="1:5" ht="12.75">
      <c r="A1972" s="33" t="s">
        <v>249</v>
      </c>
      <c r="B1972" s="33" t="s">
        <v>250</v>
      </c>
      <c r="C1972" s="327">
        <v>4150</v>
      </c>
      <c r="D1972" s="327">
        <v>1500</v>
      </c>
      <c r="E1972" s="76">
        <v>36.14</v>
      </c>
    </row>
    <row r="1973" spans="1:5" ht="12.75">
      <c r="A1973" s="328" t="s">
        <v>251</v>
      </c>
      <c r="B1973" s="328" t="s">
        <v>250</v>
      </c>
      <c r="C1973" s="329" t="s">
        <v>115</v>
      </c>
      <c r="D1973" s="329">
        <v>1500</v>
      </c>
      <c r="E1973" s="366" t="s">
        <v>115</v>
      </c>
    </row>
    <row r="1974" spans="1:5" ht="12.75">
      <c r="A1974" s="33" t="s">
        <v>252</v>
      </c>
      <c r="B1974" s="33" t="s">
        <v>253</v>
      </c>
      <c r="C1974" s="327">
        <v>20000</v>
      </c>
      <c r="D1974" s="327">
        <v>9885.7</v>
      </c>
      <c r="E1974" s="76">
        <v>49.43</v>
      </c>
    </row>
    <row r="1975" spans="1:5" ht="12.75">
      <c r="A1975" s="328" t="s">
        <v>256</v>
      </c>
      <c r="B1975" s="328" t="s">
        <v>257</v>
      </c>
      <c r="C1975" s="329" t="s">
        <v>115</v>
      </c>
      <c r="D1975" s="329">
        <v>9885.7</v>
      </c>
      <c r="E1975" s="366" t="s">
        <v>115</v>
      </c>
    </row>
    <row r="1976" spans="1:5" ht="12.75">
      <c r="A1976" s="33" t="s">
        <v>260</v>
      </c>
      <c r="B1976" s="33" t="s">
        <v>261</v>
      </c>
      <c r="C1976" s="327">
        <v>10000</v>
      </c>
      <c r="D1976" s="327">
        <v>3806.6</v>
      </c>
      <c r="E1976" s="76">
        <v>38.07</v>
      </c>
    </row>
    <row r="1977" spans="1:5" ht="12.75">
      <c r="A1977" s="328" t="s">
        <v>262</v>
      </c>
      <c r="B1977" s="328" t="s">
        <v>263</v>
      </c>
      <c r="C1977" s="329" t="s">
        <v>115</v>
      </c>
      <c r="D1977" s="329">
        <v>0</v>
      </c>
      <c r="E1977" s="366" t="s">
        <v>115</v>
      </c>
    </row>
    <row r="1978" spans="1:5" ht="12.75">
      <c r="A1978" s="328" t="s">
        <v>264</v>
      </c>
      <c r="B1978" s="328" t="s">
        <v>265</v>
      </c>
      <c r="C1978" s="329" t="s">
        <v>115</v>
      </c>
      <c r="D1978" s="329">
        <v>3806.6</v>
      </c>
      <c r="E1978" s="366" t="s">
        <v>115</v>
      </c>
    </row>
    <row r="1979" spans="1:5" ht="12.75">
      <c r="A1979" s="33" t="s">
        <v>270</v>
      </c>
      <c r="B1979" s="33" t="s">
        <v>271</v>
      </c>
      <c r="C1979" s="327">
        <v>73556</v>
      </c>
      <c r="D1979" s="327">
        <v>50590.35</v>
      </c>
      <c r="E1979" s="76">
        <v>68.78</v>
      </c>
    </row>
    <row r="1980" spans="1:5" ht="12.75">
      <c r="A1980" s="328" t="s">
        <v>272</v>
      </c>
      <c r="B1980" s="328" t="s">
        <v>273</v>
      </c>
      <c r="C1980" s="329" t="s">
        <v>115</v>
      </c>
      <c r="D1980" s="329">
        <v>4038.44</v>
      </c>
      <c r="E1980" s="366" t="s">
        <v>115</v>
      </c>
    </row>
    <row r="1981" spans="1:5" ht="12.75">
      <c r="A1981" s="328" t="s">
        <v>274</v>
      </c>
      <c r="B1981" s="328" t="s">
        <v>275</v>
      </c>
      <c r="C1981" s="329" t="s">
        <v>115</v>
      </c>
      <c r="D1981" s="329">
        <v>45493.91</v>
      </c>
      <c r="E1981" s="366" t="s">
        <v>115</v>
      </c>
    </row>
    <row r="1982" spans="1:5" ht="12.75">
      <c r="A1982" s="328" t="s">
        <v>276</v>
      </c>
      <c r="B1982" s="328" t="s">
        <v>277</v>
      </c>
      <c r="C1982" s="329" t="s">
        <v>115</v>
      </c>
      <c r="D1982" s="329">
        <v>0</v>
      </c>
      <c r="E1982" s="366" t="s">
        <v>115</v>
      </c>
    </row>
    <row r="1983" spans="1:5" ht="12.75">
      <c r="A1983" s="328" t="s">
        <v>278</v>
      </c>
      <c r="B1983" s="328" t="s">
        <v>279</v>
      </c>
      <c r="C1983" s="329" t="s">
        <v>115</v>
      </c>
      <c r="D1983" s="329">
        <v>0</v>
      </c>
      <c r="E1983" s="366" t="s">
        <v>115</v>
      </c>
    </row>
    <row r="1984" spans="1:5" ht="12.75">
      <c r="A1984" s="328" t="s">
        <v>280</v>
      </c>
      <c r="B1984" s="328" t="s">
        <v>281</v>
      </c>
      <c r="C1984" s="329" t="s">
        <v>115</v>
      </c>
      <c r="D1984" s="329">
        <v>1058</v>
      </c>
      <c r="E1984" s="366" t="s">
        <v>115</v>
      </c>
    </row>
    <row r="1985" spans="1:5" ht="12.75">
      <c r="A1985" s="33" t="s">
        <v>284</v>
      </c>
      <c r="B1985" s="33" t="s">
        <v>285</v>
      </c>
      <c r="C1985" s="327">
        <v>4200</v>
      </c>
      <c r="D1985" s="327">
        <v>160</v>
      </c>
      <c r="E1985" s="76">
        <v>3.81</v>
      </c>
    </row>
    <row r="1986" spans="1:5" ht="12.75">
      <c r="A1986" s="328" t="s">
        <v>286</v>
      </c>
      <c r="B1986" s="328" t="s">
        <v>287</v>
      </c>
      <c r="C1986" s="329" t="s">
        <v>115</v>
      </c>
      <c r="D1986" s="329">
        <v>0</v>
      </c>
      <c r="E1986" s="366" t="s">
        <v>115</v>
      </c>
    </row>
    <row r="1987" spans="1:5" ht="12.75">
      <c r="A1987" s="328" t="s">
        <v>292</v>
      </c>
      <c r="B1987" s="328" t="s">
        <v>293</v>
      </c>
      <c r="C1987" s="329" t="s">
        <v>115</v>
      </c>
      <c r="D1987" s="329">
        <v>160</v>
      </c>
      <c r="E1987" s="366" t="s">
        <v>115</v>
      </c>
    </row>
    <row r="1988" spans="1:5" ht="12.75">
      <c r="A1988" s="401" t="s">
        <v>667</v>
      </c>
      <c r="B1988" s="402"/>
      <c r="C1988" s="322">
        <v>233148</v>
      </c>
      <c r="D1988" s="322">
        <v>103215.13</v>
      </c>
      <c r="E1988" s="361">
        <v>44.27</v>
      </c>
    </row>
    <row r="1989" spans="1:5" ht="12.75">
      <c r="A1989" s="401" t="s">
        <v>1341</v>
      </c>
      <c r="B1989" s="402"/>
      <c r="C1989" s="322">
        <v>233148</v>
      </c>
      <c r="D1989" s="322">
        <v>103215.13</v>
      </c>
      <c r="E1989" s="361">
        <v>44.27</v>
      </c>
    </row>
    <row r="1990" spans="1:5" ht="12.75">
      <c r="A1990" s="33" t="s">
        <v>243</v>
      </c>
      <c r="B1990" s="33" t="s">
        <v>244</v>
      </c>
      <c r="C1990" s="327">
        <v>121242</v>
      </c>
      <c r="D1990" s="327">
        <v>61306.6</v>
      </c>
      <c r="E1990" s="76">
        <v>50.57</v>
      </c>
    </row>
    <row r="1991" spans="1:5" ht="12.75">
      <c r="A1991" s="328" t="s">
        <v>245</v>
      </c>
      <c r="B1991" s="328" t="s">
        <v>246</v>
      </c>
      <c r="C1991" s="329" t="s">
        <v>115</v>
      </c>
      <c r="D1991" s="329">
        <v>61306.6</v>
      </c>
      <c r="E1991" s="366" t="s">
        <v>115</v>
      </c>
    </row>
    <row r="1992" spans="1:5" ht="12.75">
      <c r="A1992" s="33" t="s">
        <v>249</v>
      </c>
      <c r="B1992" s="33" t="s">
        <v>250</v>
      </c>
      <c r="C1992" s="327">
        <v>4150</v>
      </c>
      <c r="D1992" s="327">
        <v>0</v>
      </c>
      <c r="E1992" s="76">
        <v>0</v>
      </c>
    </row>
    <row r="1993" spans="1:5" ht="12.75">
      <c r="A1993" s="328" t="s">
        <v>251</v>
      </c>
      <c r="B1993" s="328" t="s">
        <v>250</v>
      </c>
      <c r="C1993" s="329" t="s">
        <v>115</v>
      </c>
      <c r="D1993" s="329">
        <v>0</v>
      </c>
      <c r="E1993" s="366" t="s">
        <v>115</v>
      </c>
    </row>
    <row r="1994" spans="1:5" ht="12.75">
      <c r="A1994" s="33" t="s">
        <v>252</v>
      </c>
      <c r="B1994" s="33" t="s">
        <v>253</v>
      </c>
      <c r="C1994" s="327">
        <v>20000</v>
      </c>
      <c r="D1994" s="327">
        <v>10127.11</v>
      </c>
      <c r="E1994" s="76">
        <v>50.64</v>
      </c>
    </row>
    <row r="1995" spans="1:5" ht="12.75">
      <c r="A1995" s="328" t="s">
        <v>256</v>
      </c>
      <c r="B1995" s="328" t="s">
        <v>257</v>
      </c>
      <c r="C1995" s="329" t="s">
        <v>115</v>
      </c>
      <c r="D1995" s="329">
        <v>10127.11</v>
      </c>
      <c r="E1995" s="366" t="s">
        <v>115</v>
      </c>
    </row>
    <row r="1996" spans="1:5" ht="12.75">
      <c r="A1996" s="33" t="s">
        <v>260</v>
      </c>
      <c r="B1996" s="33" t="s">
        <v>261</v>
      </c>
      <c r="C1996" s="327">
        <v>10000</v>
      </c>
      <c r="D1996" s="327">
        <v>5017.08</v>
      </c>
      <c r="E1996" s="76">
        <v>50.17</v>
      </c>
    </row>
    <row r="1997" spans="1:5" ht="12.75">
      <c r="A1997" s="328" t="s">
        <v>262</v>
      </c>
      <c r="B1997" s="328" t="s">
        <v>263</v>
      </c>
      <c r="C1997" s="329" t="s">
        <v>115</v>
      </c>
      <c r="D1997" s="329">
        <v>0</v>
      </c>
      <c r="E1997" s="366" t="s">
        <v>115</v>
      </c>
    </row>
    <row r="1998" spans="1:5" ht="12.75">
      <c r="A1998" s="328" t="s">
        <v>264</v>
      </c>
      <c r="B1998" s="328" t="s">
        <v>265</v>
      </c>
      <c r="C1998" s="329" t="s">
        <v>115</v>
      </c>
      <c r="D1998" s="329">
        <v>5017.08</v>
      </c>
      <c r="E1998" s="366" t="s">
        <v>115</v>
      </c>
    </row>
    <row r="1999" spans="1:5" ht="12.75">
      <c r="A1999" s="33" t="s">
        <v>270</v>
      </c>
      <c r="B1999" s="33" t="s">
        <v>271</v>
      </c>
      <c r="C1999" s="327">
        <v>73556</v>
      </c>
      <c r="D1999" s="327">
        <v>26764.34</v>
      </c>
      <c r="E1999" s="76">
        <v>36.39</v>
      </c>
    </row>
    <row r="2000" spans="1:5" ht="12.75">
      <c r="A2000" s="328" t="s">
        <v>272</v>
      </c>
      <c r="B2000" s="328" t="s">
        <v>273</v>
      </c>
      <c r="C2000" s="329" t="s">
        <v>115</v>
      </c>
      <c r="D2000" s="329">
        <v>696.08</v>
      </c>
      <c r="E2000" s="366" t="s">
        <v>115</v>
      </c>
    </row>
    <row r="2001" spans="1:5" ht="12.75">
      <c r="A2001" s="328" t="s">
        <v>274</v>
      </c>
      <c r="B2001" s="328" t="s">
        <v>275</v>
      </c>
      <c r="C2001" s="329" t="s">
        <v>115</v>
      </c>
      <c r="D2001" s="329">
        <v>26068.26</v>
      </c>
      <c r="E2001" s="366" t="s">
        <v>115</v>
      </c>
    </row>
    <row r="2002" spans="1:5" ht="12.75">
      <c r="A2002" s="328" t="s">
        <v>276</v>
      </c>
      <c r="B2002" s="328" t="s">
        <v>277</v>
      </c>
      <c r="C2002" s="329" t="s">
        <v>115</v>
      </c>
      <c r="D2002" s="329">
        <v>0</v>
      </c>
      <c r="E2002" s="366" t="s">
        <v>115</v>
      </c>
    </row>
    <row r="2003" spans="1:5" ht="12.75">
      <c r="A2003" s="328" t="s">
        <v>278</v>
      </c>
      <c r="B2003" s="328" t="s">
        <v>279</v>
      </c>
      <c r="C2003" s="329" t="s">
        <v>115</v>
      </c>
      <c r="D2003" s="329">
        <v>0</v>
      </c>
      <c r="E2003" s="366" t="s">
        <v>115</v>
      </c>
    </row>
    <row r="2004" spans="1:5" ht="12.75">
      <c r="A2004" s="328" t="s">
        <v>280</v>
      </c>
      <c r="B2004" s="328" t="s">
        <v>281</v>
      </c>
      <c r="C2004" s="329" t="s">
        <v>115</v>
      </c>
      <c r="D2004" s="329">
        <v>0</v>
      </c>
      <c r="E2004" s="366" t="s">
        <v>115</v>
      </c>
    </row>
    <row r="2005" spans="1:5" ht="12.75">
      <c r="A2005" s="33" t="s">
        <v>284</v>
      </c>
      <c r="B2005" s="33" t="s">
        <v>285</v>
      </c>
      <c r="C2005" s="327">
        <v>4200</v>
      </c>
      <c r="D2005" s="327">
        <v>0</v>
      </c>
      <c r="E2005" s="76">
        <v>0</v>
      </c>
    </row>
    <row r="2006" spans="1:5" ht="12.75">
      <c r="A2006" s="328" t="s">
        <v>286</v>
      </c>
      <c r="B2006" s="328" t="s">
        <v>287</v>
      </c>
      <c r="C2006" s="329" t="s">
        <v>115</v>
      </c>
      <c r="D2006" s="329">
        <v>0</v>
      </c>
      <c r="E2006" s="366" t="s">
        <v>115</v>
      </c>
    </row>
    <row r="2007" spans="1:5" ht="12.75">
      <c r="A2007" s="328" t="s">
        <v>292</v>
      </c>
      <c r="B2007" s="328" t="s">
        <v>293</v>
      </c>
      <c r="C2007" s="329" t="s">
        <v>115</v>
      </c>
      <c r="D2007" s="329">
        <v>0</v>
      </c>
      <c r="E2007" s="366" t="s">
        <v>115</v>
      </c>
    </row>
    <row r="2008" spans="1:5" ht="12.75">
      <c r="A2008" s="325" t="s">
        <v>682</v>
      </c>
      <c r="B2008" s="325" t="s">
        <v>880</v>
      </c>
      <c r="C2008" s="326">
        <v>20856</v>
      </c>
      <c r="D2008" s="326">
        <v>1962.52</v>
      </c>
      <c r="E2008" s="365">
        <v>9.41</v>
      </c>
    </row>
    <row r="2009" spans="1:5" ht="12.75">
      <c r="A2009" s="401" t="s">
        <v>665</v>
      </c>
      <c r="B2009" s="402"/>
      <c r="C2009" s="322">
        <v>11856</v>
      </c>
      <c r="D2009" s="322">
        <v>1362.92</v>
      </c>
      <c r="E2009" s="361">
        <v>11.5</v>
      </c>
    </row>
    <row r="2010" spans="1:5" ht="12.75">
      <c r="A2010" s="401" t="s">
        <v>666</v>
      </c>
      <c r="B2010" s="402"/>
      <c r="C2010" s="322">
        <v>11856</v>
      </c>
      <c r="D2010" s="322">
        <v>1362.92</v>
      </c>
      <c r="E2010" s="361">
        <v>11.5</v>
      </c>
    </row>
    <row r="2011" spans="1:5" ht="12.75">
      <c r="A2011" s="33" t="s">
        <v>260</v>
      </c>
      <c r="B2011" s="33" t="s">
        <v>261</v>
      </c>
      <c r="C2011" s="327">
        <v>2932</v>
      </c>
      <c r="D2011" s="327">
        <v>739.22</v>
      </c>
      <c r="E2011" s="76">
        <v>25.21</v>
      </c>
    </row>
    <row r="2012" spans="1:5" ht="12.75">
      <c r="A2012" s="328" t="s">
        <v>262</v>
      </c>
      <c r="B2012" s="328" t="s">
        <v>263</v>
      </c>
      <c r="C2012" s="329" t="s">
        <v>115</v>
      </c>
      <c r="D2012" s="329">
        <v>739.22</v>
      </c>
      <c r="E2012" s="366" t="s">
        <v>115</v>
      </c>
    </row>
    <row r="2013" spans="1:5" ht="12.75">
      <c r="A2013" s="328" t="s">
        <v>266</v>
      </c>
      <c r="B2013" s="328" t="s">
        <v>267</v>
      </c>
      <c r="C2013" s="329" t="s">
        <v>115</v>
      </c>
      <c r="D2013" s="329">
        <v>0</v>
      </c>
      <c r="E2013" s="366" t="s">
        <v>115</v>
      </c>
    </row>
    <row r="2014" spans="1:5" ht="12.75">
      <c r="A2014" s="33" t="s">
        <v>270</v>
      </c>
      <c r="B2014" s="33" t="s">
        <v>271</v>
      </c>
      <c r="C2014" s="327">
        <v>6524</v>
      </c>
      <c r="D2014" s="327">
        <v>623.7</v>
      </c>
      <c r="E2014" s="76">
        <v>9.56</v>
      </c>
    </row>
    <row r="2015" spans="1:5" ht="12.75">
      <c r="A2015" s="328" t="s">
        <v>272</v>
      </c>
      <c r="B2015" s="328" t="s">
        <v>273</v>
      </c>
      <c r="C2015" s="329" t="s">
        <v>115</v>
      </c>
      <c r="D2015" s="329">
        <v>623.7</v>
      </c>
      <c r="E2015" s="366" t="s">
        <v>115</v>
      </c>
    </row>
    <row r="2016" spans="1:5" ht="12.75">
      <c r="A2016" s="33" t="s">
        <v>284</v>
      </c>
      <c r="B2016" s="33" t="s">
        <v>285</v>
      </c>
      <c r="C2016" s="327">
        <v>2400</v>
      </c>
      <c r="D2016" s="327">
        <v>0</v>
      </c>
      <c r="E2016" s="76">
        <v>0</v>
      </c>
    </row>
    <row r="2017" spans="1:5" ht="12.75">
      <c r="A2017" s="328" t="s">
        <v>286</v>
      </c>
      <c r="B2017" s="328" t="s">
        <v>287</v>
      </c>
      <c r="C2017" s="329" t="s">
        <v>115</v>
      </c>
      <c r="D2017" s="329">
        <v>0</v>
      </c>
      <c r="E2017" s="366" t="s">
        <v>115</v>
      </c>
    </row>
    <row r="2018" spans="1:5" ht="12.75">
      <c r="A2018" s="401" t="s">
        <v>670</v>
      </c>
      <c r="B2018" s="402"/>
      <c r="C2018" s="322">
        <v>9000</v>
      </c>
      <c r="D2018" s="322">
        <v>599.6</v>
      </c>
      <c r="E2018" s="361">
        <v>6.66</v>
      </c>
    </row>
    <row r="2019" spans="1:5" ht="12.75">
      <c r="A2019" s="401" t="s">
        <v>779</v>
      </c>
      <c r="B2019" s="402"/>
      <c r="C2019" s="322">
        <v>4000</v>
      </c>
      <c r="D2019" s="322">
        <v>200</v>
      </c>
      <c r="E2019" s="361">
        <v>5</v>
      </c>
    </row>
    <row r="2020" spans="1:5" ht="12.75">
      <c r="A2020" s="33" t="s">
        <v>260</v>
      </c>
      <c r="B2020" s="33" t="s">
        <v>261</v>
      </c>
      <c r="C2020" s="327">
        <v>600</v>
      </c>
      <c r="D2020" s="327">
        <v>200</v>
      </c>
      <c r="E2020" s="76">
        <v>33.33</v>
      </c>
    </row>
    <row r="2021" spans="1:5" ht="12.75">
      <c r="A2021" s="328" t="s">
        <v>262</v>
      </c>
      <c r="B2021" s="328" t="s">
        <v>263</v>
      </c>
      <c r="C2021" s="329" t="s">
        <v>115</v>
      </c>
      <c r="D2021" s="329">
        <v>200</v>
      </c>
      <c r="E2021" s="366" t="s">
        <v>115</v>
      </c>
    </row>
    <row r="2022" spans="1:5" ht="12.75">
      <c r="A2022" s="33" t="s">
        <v>270</v>
      </c>
      <c r="B2022" s="33" t="s">
        <v>271</v>
      </c>
      <c r="C2022" s="327">
        <v>1400</v>
      </c>
      <c r="D2022" s="327">
        <v>0</v>
      </c>
      <c r="E2022" s="76">
        <v>0</v>
      </c>
    </row>
    <row r="2023" spans="1:5" ht="12.75">
      <c r="A2023" s="328" t="s">
        <v>272</v>
      </c>
      <c r="B2023" s="328" t="s">
        <v>273</v>
      </c>
      <c r="C2023" s="329" t="s">
        <v>115</v>
      </c>
      <c r="D2023" s="329">
        <v>0</v>
      </c>
      <c r="E2023" s="366" t="s">
        <v>115</v>
      </c>
    </row>
    <row r="2024" spans="1:5" ht="12.75">
      <c r="A2024" s="33" t="s">
        <v>307</v>
      </c>
      <c r="B2024" s="33" t="s">
        <v>308</v>
      </c>
      <c r="C2024" s="327">
        <v>2000</v>
      </c>
      <c r="D2024" s="327">
        <v>0</v>
      </c>
      <c r="E2024" s="76">
        <v>0</v>
      </c>
    </row>
    <row r="2025" spans="1:5" ht="12.75">
      <c r="A2025" s="328" t="s">
        <v>319</v>
      </c>
      <c r="B2025" s="328" t="s">
        <v>308</v>
      </c>
      <c r="C2025" s="329" t="s">
        <v>115</v>
      </c>
      <c r="D2025" s="329">
        <v>0</v>
      </c>
      <c r="E2025" s="366" t="s">
        <v>115</v>
      </c>
    </row>
    <row r="2026" spans="1:5" ht="12.75">
      <c r="A2026" s="401" t="s">
        <v>780</v>
      </c>
      <c r="B2026" s="402"/>
      <c r="C2026" s="322">
        <v>5000</v>
      </c>
      <c r="D2026" s="322">
        <v>399.6</v>
      </c>
      <c r="E2026" s="361">
        <v>7.99</v>
      </c>
    </row>
    <row r="2027" spans="1:5" ht="12.75">
      <c r="A2027" s="33" t="s">
        <v>260</v>
      </c>
      <c r="B2027" s="33" t="s">
        <v>261</v>
      </c>
      <c r="C2027" s="327">
        <v>850</v>
      </c>
      <c r="D2027" s="327">
        <v>399.6</v>
      </c>
      <c r="E2027" s="76">
        <v>47.01</v>
      </c>
    </row>
    <row r="2028" spans="1:5" ht="12.75">
      <c r="A2028" s="328" t="s">
        <v>262</v>
      </c>
      <c r="B2028" s="328" t="s">
        <v>263</v>
      </c>
      <c r="C2028" s="329" t="s">
        <v>115</v>
      </c>
      <c r="D2028" s="329">
        <v>399.6</v>
      </c>
      <c r="E2028" s="366" t="s">
        <v>115</v>
      </c>
    </row>
    <row r="2029" spans="1:5" ht="12.75">
      <c r="A2029" s="33" t="s">
        <v>270</v>
      </c>
      <c r="B2029" s="33" t="s">
        <v>271</v>
      </c>
      <c r="C2029" s="327">
        <v>2000</v>
      </c>
      <c r="D2029" s="327">
        <v>0</v>
      </c>
      <c r="E2029" s="76">
        <v>0</v>
      </c>
    </row>
    <row r="2030" spans="1:5" ht="12.75">
      <c r="A2030" s="328" t="s">
        <v>272</v>
      </c>
      <c r="B2030" s="328" t="s">
        <v>273</v>
      </c>
      <c r="C2030" s="329" t="s">
        <v>115</v>
      </c>
      <c r="D2030" s="329">
        <v>0</v>
      </c>
      <c r="E2030" s="366" t="s">
        <v>115</v>
      </c>
    </row>
    <row r="2031" spans="1:5" ht="12.75">
      <c r="A2031" s="33" t="s">
        <v>284</v>
      </c>
      <c r="B2031" s="33" t="s">
        <v>285</v>
      </c>
      <c r="C2031" s="327">
        <v>650</v>
      </c>
      <c r="D2031" s="327">
        <v>0</v>
      </c>
      <c r="E2031" s="76">
        <v>0</v>
      </c>
    </row>
    <row r="2032" spans="1:5" ht="12.75">
      <c r="A2032" s="328" t="s">
        <v>298</v>
      </c>
      <c r="B2032" s="328" t="s">
        <v>299</v>
      </c>
      <c r="C2032" s="329" t="s">
        <v>115</v>
      </c>
      <c r="D2032" s="329">
        <v>0</v>
      </c>
      <c r="E2032" s="366" t="s">
        <v>115</v>
      </c>
    </row>
    <row r="2033" spans="1:5" ht="12.75">
      <c r="A2033" s="33" t="s">
        <v>307</v>
      </c>
      <c r="B2033" s="33" t="s">
        <v>308</v>
      </c>
      <c r="C2033" s="327">
        <v>1500</v>
      </c>
      <c r="D2033" s="327">
        <v>0</v>
      </c>
      <c r="E2033" s="76">
        <v>0</v>
      </c>
    </row>
    <row r="2034" spans="1:5" ht="12.75">
      <c r="A2034" s="328" t="s">
        <v>319</v>
      </c>
      <c r="B2034" s="328" t="s">
        <v>308</v>
      </c>
      <c r="C2034" s="329" t="s">
        <v>115</v>
      </c>
      <c r="D2034" s="329">
        <v>0</v>
      </c>
      <c r="E2034" s="366" t="s">
        <v>115</v>
      </c>
    </row>
    <row r="2035" spans="1:5" ht="12.75">
      <c r="A2035" s="325" t="s">
        <v>686</v>
      </c>
      <c r="B2035" s="325" t="s">
        <v>882</v>
      </c>
      <c r="C2035" s="326">
        <v>192245</v>
      </c>
      <c r="D2035" s="326">
        <v>40132.09</v>
      </c>
      <c r="E2035" s="365">
        <v>20.88</v>
      </c>
    </row>
    <row r="2036" spans="1:5" ht="12.75">
      <c r="A2036" s="401" t="s">
        <v>667</v>
      </c>
      <c r="B2036" s="402"/>
      <c r="C2036" s="322">
        <v>127500</v>
      </c>
      <c r="D2036" s="322">
        <v>27874.16</v>
      </c>
      <c r="E2036" s="361">
        <v>21.86</v>
      </c>
    </row>
    <row r="2037" spans="1:5" ht="12.75">
      <c r="A2037" s="401" t="s">
        <v>1341</v>
      </c>
      <c r="B2037" s="402"/>
      <c r="C2037" s="322">
        <v>127500</v>
      </c>
      <c r="D2037" s="322">
        <v>27874.16</v>
      </c>
      <c r="E2037" s="361">
        <v>21.86</v>
      </c>
    </row>
    <row r="2038" spans="1:5" ht="12.75">
      <c r="A2038" s="33" t="s">
        <v>270</v>
      </c>
      <c r="B2038" s="33" t="s">
        <v>271</v>
      </c>
      <c r="C2038" s="327">
        <v>112500</v>
      </c>
      <c r="D2038" s="327">
        <v>27874.16</v>
      </c>
      <c r="E2038" s="76">
        <v>24.78</v>
      </c>
    </row>
    <row r="2039" spans="1:5" ht="12.75">
      <c r="A2039" s="328" t="s">
        <v>272</v>
      </c>
      <c r="B2039" s="328" t="s">
        <v>273</v>
      </c>
      <c r="C2039" s="329" t="s">
        <v>115</v>
      </c>
      <c r="D2039" s="329">
        <v>0</v>
      </c>
      <c r="E2039" s="366" t="s">
        <v>115</v>
      </c>
    </row>
    <row r="2040" spans="1:5" ht="12.75">
      <c r="A2040" s="328" t="s">
        <v>274</v>
      </c>
      <c r="B2040" s="328" t="s">
        <v>275</v>
      </c>
      <c r="C2040" s="329" t="s">
        <v>115</v>
      </c>
      <c r="D2040" s="329">
        <v>27874.16</v>
      </c>
      <c r="E2040" s="366" t="s">
        <v>115</v>
      </c>
    </row>
    <row r="2041" spans="1:5" ht="12.75">
      <c r="A2041" s="328" t="s">
        <v>280</v>
      </c>
      <c r="B2041" s="328" t="s">
        <v>281</v>
      </c>
      <c r="C2041" s="329" t="s">
        <v>115</v>
      </c>
      <c r="D2041" s="329">
        <v>0</v>
      </c>
      <c r="E2041" s="366" t="s">
        <v>115</v>
      </c>
    </row>
    <row r="2042" spans="1:5" ht="12.75">
      <c r="A2042" s="33" t="s">
        <v>284</v>
      </c>
      <c r="B2042" s="33" t="s">
        <v>285</v>
      </c>
      <c r="C2042" s="327">
        <v>1500</v>
      </c>
      <c r="D2042" s="327">
        <v>0</v>
      </c>
      <c r="E2042" s="76">
        <v>0</v>
      </c>
    </row>
    <row r="2043" spans="1:5" ht="12.75">
      <c r="A2043" s="328" t="s">
        <v>286</v>
      </c>
      <c r="B2043" s="328" t="s">
        <v>287</v>
      </c>
      <c r="C2043" s="329" t="s">
        <v>115</v>
      </c>
      <c r="D2043" s="329">
        <v>0</v>
      </c>
      <c r="E2043" s="366" t="s">
        <v>115</v>
      </c>
    </row>
    <row r="2044" spans="1:5" ht="12.75">
      <c r="A2044" s="328" t="s">
        <v>288</v>
      </c>
      <c r="B2044" s="328" t="s">
        <v>289</v>
      </c>
      <c r="C2044" s="329" t="s">
        <v>115</v>
      </c>
      <c r="D2044" s="329">
        <v>0</v>
      </c>
      <c r="E2044" s="366" t="s">
        <v>115</v>
      </c>
    </row>
    <row r="2045" spans="1:5" ht="12.75">
      <c r="A2045" s="328" t="s">
        <v>302</v>
      </c>
      <c r="B2045" s="328" t="s">
        <v>303</v>
      </c>
      <c r="C2045" s="329" t="s">
        <v>115</v>
      </c>
      <c r="D2045" s="329">
        <v>0</v>
      </c>
      <c r="E2045" s="366" t="s">
        <v>115</v>
      </c>
    </row>
    <row r="2046" spans="1:5" ht="12.75">
      <c r="A2046" s="33" t="s">
        <v>307</v>
      </c>
      <c r="B2046" s="33" t="s">
        <v>308</v>
      </c>
      <c r="C2046" s="327">
        <v>13500</v>
      </c>
      <c r="D2046" s="327">
        <v>0</v>
      </c>
      <c r="E2046" s="76">
        <v>0</v>
      </c>
    </row>
    <row r="2047" spans="1:5" ht="12.75">
      <c r="A2047" s="328" t="s">
        <v>311</v>
      </c>
      <c r="B2047" s="328" t="s">
        <v>312</v>
      </c>
      <c r="C2047" s="329" t="s">
        <v>115</v>
      </c>
      <c r="D2047" s="329">
        <v>0</v>
      </c>
      <c r="E2047" s="366" t="s">
        <v>115</v>
      </c>
    </row>
    <row r="2048" spans="1:5" ht="12.75">
      <c r="A2048" s="328" t="s">
        <v>313</v>
      </c>
      <c r="B2048" s="328" t="s">
        <v>314</v>
      </c>
      <c r="C2048" s="329" t="s">
        <v>115</v>
      </c>
      <c r="D2048" s="329">
        <v>0</v>
      </c>
      <c r="E2048" s="366" t="s">
        <v>115</v>
      </c>
    </row>
    <row r="2049" spans="1:5" ht="12.75">
      <c r="A2049" s="328" t="s">
        <v>319</v>
      </c>
      <c r="B2049" s="328" t="s">
        <v>308</v>
      </c>
      <c r="C2049" s="329" t="s">
        <v>115</v>
      </c>
      <c r="D2049" s="329">
        <v>0</v>
      </c>
      <c r="E2049" s="366" t="s">
        <v>115</v>
      </c>
    </row>
    <row r="2050" spans="1:5" ht="12.75">
      <c r="A2050" s="401" t="s">
        <v>672</v>
      </c>
      <c r="B2050" s="402"/>
      <c r="C2050" s="322">
        <v>64745</v>
      </c>
      <c r="D2050" s="322">
        <v>12257.93</v>
      </c>
      <c r="E2050" s="361">
        <v>18.93</v>
      </c>
    </row>
    <row r="2051" spans="1:5" ht="12.75">
      <c r="A2051" s="401" t="s">
        <v>868</v>
      </c>
      <c r="B2051" s="402"/>
      <c r="C2051" s="322">
        <v>64745</v>
      </c>
      <c r="D2051" s="322">
        <v>12257.93</v>
      </c>
      <c r="E2051" s="361">
        <v>18.93</v>
      </c>
    </row>
    <row r="2052" spans="1:5" ht="12.75">
      <c r="A2052" s="33" t="s">
        <v>243</v>
      </c>
      <c r="B2052" s="33" t="s">
        <v>244</v>
      </c>
      <c r="C2052" s="327">
        <v>7234</v>
      </c>
      <c r="D2052" s="327">
        <v>3716.21</v>
      </c>
      <c r="E2052" s="76">
        <v>51.37</v>
      </c>
    </row>
    <row r="2053" spans="1:5" ht="12.75">
      <c r="A2053" s="328" t="s">
        <v>245</v>
      </c>
      <c r="B2053" s="328" t="s">
        <v>246</v>
      </c>
      <c r="C2053" s="329" t="s">
        <v>115</v>
      </c>
      <c r="D2053" s="329">
        <v>3716.21</v>
      </c>
      <c r="E2053" s="366" t="s">
        <v>115</v>
      </c>
    </row>
    <row r="2054" spans="1:5" ht="12.75">
      <c r="A2054" s="33" t="s">
        <v>252</v>
      </c>
      <c r="B2054" s="33" t="s">
        <v>253</v>
      </c>
      <c r="C2054" s="327">
        <v>2061</v>
      </c>
      <c r="D2054" s="327">
        <v>613.17</v>
      </c>
      <c r="E2054" s="76">
        <v>29.75</v>
      </c>
    </row>
    <row r="2055" spans="1:5" ht="12.75">
      <c r="A2055" s="328" t="s">
        <v>256</v>
      </c>
      <c r="B2055" s="328" t="s">
        <v>257</v>
      </c>
      <c r="C2055" s="329" t="s">
        <v>115</v>
      </c>
      <c r="D2055" s="329">
        <v>613.17</v>
      </c>
      <c r="E2055" s="366" t="s">
        <v>115</v>
      </c>
    </row>
    <row r="2056" spans="1:5" ht="12.75">
      <c r="A2056" s="33" t="s">
        <v>260</v>
      </c>
      <c r="B2056" s="33" t="s">
        <v>261</v>
      </c>
      <c r="C2056" s="327">
        <v>2000</v>
      </c>
      <c r="D2056" s="327">
        <v>0</v>
      </c>
      <c r="E2056" s="76">
        <v>0</v>
      </c>
    </row>
    <row r="2057" spans="1:5" ht="12.75">
      <c r="A2057" s="328" t="s">
        <v>262</v>
      </c>
      <c r="B2057" s="328" t="s">
        <v>263</v>
      </c>
      <c r="C2057" s="329" t="s">
        <v>115</v>
      </c>
      <c r="D2057" s="329">
        <v>0</v>
      </c>
      <c r="E2057" s="366" t="s">
        <v>115</v>
      </c>
    </row>
    <row r="2058" spans="1:5" ht="12.75">
      <c r="A2058" s="33" t="s">
        <v>270</v>
      </c>
      <c r="B2058" s="33" t="s">
        <v>271</v>
      </c>
      <c r="C2058" s="327">
        <v>42950</v>
      </c>
      <c r="D2058" s="327">
        <v>7928.55</v>
      </c>
      <c r="E2058" s="76">
        <v>18.46</v>
      </c>
    </row>
    <row r="2059" spans="1:5" ht="12.75">
      <c r="A2059" s="328" t="s">
        <v>272</v>
      </c>
      <c r="B2059" s="328" t="s">
        <v>273</v>
      </c>
      <c r="C2059" s="329" t="s">
        <v>115</v>
      </c>
      <c r="D2059" s="329">
        <v>7928.55</v>
      </c>
      <c r="E2059" s="366" t="s">
        <v>115</v>
      </c>
    </row>
    <row r="2060" spans="1:5" ht="12.75">
      <c r="A2060" s="328" t="s">
        <v>280</v>
      </c>
      <c r="B2060" s="328" t="s">
        <v>281</v>
      </c>
      <c r="C2060" s="329" t="s">
        <v>115</v>
      </c>
      <c r="D2060" s="329">
        <v>0</v>
      </c>
      <c r="E2060" s="366" t="s">
        <v>115</v>
      </c>
    </row>
    <row r="2061" spans="1:5" ht="12.75">
      <c r="A2061" s="33" t="s">
        <v>284</v>
      </c>
      <c r="B2061" s="33" t="s">
        <v>285</v>
      </c>
      <c r="C2061" s="327">
        <v>7000</v>
      </c>
      <c r="D2061" s="327">
        <v>0</v>
      </c>
      <c r="E2061" s="76">
        <v>0</v>
      </c>
    </row>
    <row r="2062" spans="1:5" ht="12.75">
      <c r="A2062" s="328" t="s">
        <v>286</v>
      </c>
      <c r="B2062" s="328" t="s">
        <v>287</v>
      </c>
      <c r="C2062" s="329" t="s">
        <v>115</v>
      </c>
      <c r="D2062" s="329">
        <v>0</v>
      </c>
      <c r="E2062" s="366" t="s">
        <v>115</v>
      </c>
    </row>
    <row r="2063" spans="1:5" ht="12.75">
      <c r="A2063" s="328" t="s">
        <v>288</v>
      </c>
      <c r="B2063" s="328" t="s">
        <v>289</v>
      </c>
      <c r="C2063" s="329" t="s">
        <v>115</v>
      </c>
      <c r="D2063" s="329">
        <v>0</v>
      </c>
      <c r="E2063" s="366" t="s">
        <v>115</v>
      </c>
    </row>
    <row r="2064" spans="1:5" ht="12.75">
      <c r="A2064" s="328" t="s">
        <v>302</v>
      </c>
      <c r="B2064" s="328" t="s">
        <v>303</v>
      </c>
      <c r="C2064" s="329" t="s">
        <v>115</v>
      </c>
      <c r="D2064" s="329">
        <v>0</v>
      </c>
      <c r="E2064" s="366" t="s">
        <v>115</v>
      </c>
    </row>
    <row r="2065" spans="1:5" ht="12.75">
      <c r="A2065" s="33" t="s">
        <v>307</v>
      </c>
      <c r="B2065" s="33" t="s">
        <v>308</v>
      </c>
      <c r="C2065" s="327">
        <v>3500</v>
      </c>
      <c r="D2065" s="327">
        <v>0</v>
      </c>
      <c r="E2065" s="76">
        <v>0</v>
      </c>
    </row>
    <row r="2066" spans="1:5" ht="12.75">
      <c r="A2066" s="328" t="s">
        <v>313</v>
      </c>
      <c r="B2066" s="328" t="s">
        <v>314</v>
      </c>
      <c r="C2066" s="329" t="s">
        <v>115</v>
      </c>
      <c r="D2066" s="329">
        <v>0</v>
      </c>
      <c r="E2066" s="366" t="s">
        <v>115</v>
      </c>
    </row>
    <row r="2067" spans="1:5" ht="12.75">
      <c r="A2067" s="328" t="s">
        <v>319</v>
      </c>
      <c r="B2067" s="328" t="s">
        <v>308</v>
      </c>
      <c r="C2067" s="329" t="s">
        <v>115</v>
      </c>
      <c r="D2067" s="329">
        <v>0</v>
      </c>
      <c r="E2067" s="366" t="s">
        <v>115</v>
      </c>
    </row>
    <row r="2068" spans="1:5" ht="12.75">
      <c r="A2068" s="325" t="s">
        <v>688</v>
      </c>
      <c r="B2068" s="325" t="s">
        <v>883</v>
      </c>
      <c r="C2068" s="326">
        <v>111293</v>
      </c>
      <c r="D2068" s="326">
        <v>50423.15</v>
      </c>
      <c r="E2068" s="365">
        <v>45.31</v>
      </c>
    </row>
    <row r="2069" spans="1:5" ht="12.75">
      <c r="A2069" s="401" t="s">
        <v>665</v>
      </c>
      <c r="B2069" s="402"/>
      <c r="C2069" s="322">
        <v>111293</v>
      </c>
      <c r="D2069" s="322">
        <v>50423.15</v>
      </c>
      <c r="E2069" s="361">
        <v>45.31</v>
      </c>
    </row>
    <row r="2070" spans="1:5" ht="12.75">
      <c r="A2070" s="401" t="s">
        <v>666</v>
      </c>
      <c r="B2070" s="402"/>
      <c r="C2070" s="322">
        <v>111293</v>
      </c>
      <c r="D2070" s="322">
        <v>50423.15</v>
      </c>
      <c r="E2070" s="361">
        <v>45.31</v>
      </c>
    </row>
    <row r="2071" spans="1:5" ht="12.75">
      <c r="A2071" s="33" t="s">
        <v>270</v>
      </c>
      <c r="B2071" s="33" t="s">
        <v>271</v>
      </c>
      <c r="C2071" s="327">
        <v>20949</v>
      </c>
      <c r="D2071" s="327">
        <v>16873.2</v>
      </c>
      <c r="E2071" s="76">
        <v>80.54</v>
      </c>
    </row>
    <row r="2072" spans="1:5" ht="12.75">
      <c r="A2072" s="328" t="s">
        <v>276</v>
      </c>
      <c r="B2072" s="328" t="s">
        <v>277</v>
      </c>
      <c r="C2072" s="329" t="s">
        <v>115</v>
      </c>
      <c r="D2072" s="329">
        <v>9907.81</v>
      </c>
      <c r="E2072" s="366" t="s">
        <v>115</v>
      </c>
    </row>
    <row r="2073" spans="1:5" ht="12.75">
      <c r="A2073" s="328" t="s">
        <v>278</v>
      </c>
      <c r="B2073" s="328" t="s">
        <v>279</v>
      </c>
      <c r="C2073" s="329" t="s">
        <v>115</v>
      </c>
      <c r="D2073" s="329">
        <v>6965.39</v>
      </c>
      <c r="E2073" s="366" t="s">
        <v>115</v>
      </c>
    </row>
    <row r="2074" spans="1:5" ht="12.75">
      <c r="A2074" s="33" t="s">
        <v>284</v>
      </c>
      <c r="B2074" s="33" t="s">
        <v>285</v>
      </c>
      <c r="C2074" s="327">
        <v>65520</v>
      </c>
      <c r="D2074" s="327">
        <v>21315.9</v>
      </c>
      <c r="E2074" s="76">
        <v>32.53</v>
      </c>
    </row>
    <row r="2075" spans="1:5" ht="12.75">
      <c r="A2075" s="328" t="s">
        <v>286</v>
      </c>
      <c r="B2075" s="328" t="s">
        <v>287</v>
      </c>
      <c r="C2075" s="329" t="s">
        <v>115</v>
      </c>
      <c r="D2075" s="329">
        <v>2893.16</v>
      </c>
      <c r="E2075" s="366" t="s">
        <v>115</v>
      </c>
    </row>
    <row r="2076" spans="1:5" ht="12.75">
      <c r="A2076" s="328" t="s">
        <v>288</v>
      </c>
      <c r="B2076" s="328" t="s">
        <v>289</v>
      </c>
      <c r="C2076" s="329" t="s">
        <v>115</v>
      </c>
      <c r="D2076" s="329">
        <v>7622</v>
      </c>
      <c r="E2076" s="366" t="s">
        <v>115</v>
      </c>
    </row>
    <row r="2077" spans="1:5" ht="12.75">
      <c r="A2077" s="328" t="s">
        <v>294</v>
      </c>
      <c r="B2077" s="328" t="s">
        <v>295</v>
      </c>
      <c r="C2077" s="329" t="s">
        <v>115</v>
      </c>
      <c r="D2077" s="329">
        <v>0</v>
      </c>
      <c r="E2077" s="366" t="s">
        <v>115</v>
      </c>
    </row>
    <row r="2078" spans="1:5" ht="12.75">
      <c r="A2078" s="328" t="s">
        <v>298</v>
      </c>
      <c r="B2078" s="328" t="s">
        <v>299</v>
      </c>
      <c r="C2078" s="329" t="s">
        <v>115</v>
      </c>
      <c r="D2078" s="329">
        <v>10800.74</v>
      </c>
      <c r="E2078" s="366" t="s">
        <v>115</v>
      </c>
    </row>
    <row r="2079" spans="1:5" ht="12.75">
      <c r="A2079" s="328" t="s">
        <v>302</v>
      </c>
      <c r="B2079" s="328" t="s">
        <v>303</v>
      </c>
      <c r="C2079" s="329" t="s">
        <v>115</v>
      </c>
      <c r="D2079" s="329">
        <v>0</v>
      </c>
      <c r="E2079" s="366" t="s">
        <v>115</v>
      </c>
    </row>
    <row r="2080" spans="1:5" ht="12.75">
      <c r="A2080" s="33" t="s">
        <v>307</v>
      </c>
      <c r="B2080" s="33" t="s">
        <v>308</v>
      </c>
      <c r="C2080" s="327">
        <v>24824</v>
      </c>
      <c r="D2080" s="327">
        <v>12234.05</v>
      </c>
      <c r="E2080" s="76">
        <v>49.28</v>
      </c>
    </row>
    <row r="2081" spans="1:5" ht="12.75">
      <c r="A2081" s="328" t="s">
        <v>311</v>
      </c>
      <c r="B2081" s="328" t="s">
        <v>312</v>
      </c>
      <c r="C2081" s="329" t="s">
        <v>115</v>
      </c>
      <c r="D2081" s="329">
        <v>12234.05</v>
      </c>
      <c r="E2081" s="366" t="s">
        <v>115</v>
      </c>
    </row>
    <row r="2082" spans="1:5" ht="12.75">
      <c r="A2082" s="325" t="s">
        <v>691</v>
      </c>
      <c r="B2082" s="325" t="s">
        <v>887</v>
      </c>
      <c r="C2082" s="326">
        <v>11464</v>
      </c>
      <c r="D2082" s="326">
        <v>1272.37</v>
      </c>
      <c r="E2082" s="365">
        <v>11.1</v>
      </c>
    </row>
    <row r="2083" spans="1:5" ht="12.75">
      <c r="A2083" s="401" t="s">
        <v>665</v>
      </c>
      <c r="B2083" s="402"/>
      <c r="C2083" s="322">
        <v>11464</v>
      </c>
      <c r="D2083" s="322">
        <v>1272.37</v>
      </c>
      <c r="E2083" s="361">
        <v>11.1</v>
      </c>
    </row>
    <row r="2084" spans="1:5" ht="12.75">
      <c r="A2084" s="401" t="s">
        <v>666</v>
      </c>
      <c r="B2084" s="402"/>
      <c r="C2084" s="322">
        <v>11464</v>
      </c>
      <c r="D2084" s="322">
        <v>1272.37</v>
      </c>
      <c r="E2084" s="361">
        <v>11.1</v>
      </c>
    </row>
    <row r="2085" spans="1:5" ht="12.75">
      <c r="A2085" s="33" t="s">
        <v>270</v>
      </c>
      <c r="B2085" s="33" t="s">
        <v>271</v>
      </c>
      <c r="C2085" s="327">
        <v>7464</v>
      </c>
      <c r="D2085" s="327">
        <v>1272.37</v>
      </c>
      <c r="E2085" s="76">
        <v>17.05</v>
      </c>
    </row>
    <row r="2086" spans="1:5" ht="12.75">
      <c r="A2086" s="328" t="s">
        <v>272</v>
      </c>
      <c r="B2086" s="328" t="s">
        <v>273</v>
      </c>
      <c r="C2086" s="329" t="s">
        <v>115</v>
      </c>
      <c r="D2086" s="329">
        <v>1272.37</v>
      </c>
      <c r="E2086" s="366" t="s">
        <v>115</v>
      </c>
    </row>
    <row r="2087" spans="1:5" ht="12.75">
      <c r="A2087" s="33" t="s">
        <v>284</v>
      </c>
      <c r="B2087" s="33" t="s">
        <v>285</v>
      </c>
      <c r="C2087" s="327">
        <v>4000</v>
      </c>
      <c r="D2087" s="327">
        <v>0</v>
      </c>
      <c r="E2087" s="76">
        <v>0</v>
      </c>
    </row>
    <row r="2088" spans="1:5" ht="12.75">
      <c r="A2088" s="328" t="s">
        <v>302</v>
      </c>
      <c r="B2088" s="328" t="s">
        <v>303</v>
      </c>
      <c r="C2088" s="329" t="s">
        <v>115</v>
      </c>
      <c r="D2088" s="329">
        <v>0</v>
      </c>
      <c r="E2088" s="366" t="s">
        <v>115</v>
      </c>
    </row>
    <row r="2089" spans="1:5" ht="12.75">
      <c r="A2089" s="325" t="s">
        <v>730</v>
      </c>
      <c r="B2089" s="325" t="s">
        <v>888</v>
      </c>
      <c r="C2089" s="326">
        <v>167676</v>
      </c>
      <c r="D2089" s="326">
        <v>93454.8</v>
      </c>
      <c r="E2089" s="365">
        <v>55.74</v>
      </c>
    </row>
    <row r="2090" spans="1:5" ht="12.75">
      <c r="A2090" s="401" t="s">
        <v>665</v>
      </c>
      <c r="B2090" s="402"/>
      <c r="C2090" s="322">
        <v>167676</v>
      </c>
      <c r="D2090" s="322">
        <v>93454.8</v>
      </c>
      <c r="E2090" s="361">
        <v>55.74</v>
      </c>
    </row>
    <row r="2091" spans="1:5" ht="12.75">
      <c r="A2091" s="401" t="s">
        <v>666</v>
      </c>
      <c r="B2091" s="402"/>
      <c r="C2091" s="322">
        <v>167676</v>
      </c>
      <c r="D2091" s="322">
        <v>93454.8</v>
      </c>
      <c r="E2091" s="361">
        <v>55.74</v>
      </c>
    </row>
    <row r="2092" spans="1:5" ht="12.75">
      <c r="A2092" s="33" t="s">
        <v>243</v>
      </c>
      <c r="B2092" s="33" t="s">
        <v>244</v>
      </c>
      <c r="C2092" s="327">
        <v>101803</v>
      </c>
      <c r="D2092" s="327">
        <v>45328.16</v>
      </c>
      <c r="E2092" s="76">
        <v>44.53</v>
      </c>
    </row>
    <row r="2093" spans="1:5" ht="12.75">
      <c r="A2093" s="328" t="s">
        <v>245</v>
      </c>
      <c r="B2093" s="328" t="s">
        <v>246</v>
      </c>
      <c r="C2093" s="329" t="s">
        <v>115</v>
      </c>
      <c r="D2093" s="329">
        <v>45328.16</v>
      </c>
      <c r="E2093" s="366" t="s">
        <v>115</v>
      </c>
    </row>
    <row r="2094" spans="1:5" ht="12.75">
      <c r="A2094" s="33" t="s">
        <v>249</v>
      </c>
      <c r="B2094" s="33" t="s">
        <v>250</v>
      </c>
      <c r="C2094" s="327">
        <v>3000</v>
      </c>
      <c r="D2094" s="327">
        <v>15443.28</v>
      </c>
      <c r="E2094" s="76">
        <v>514.78</v>
      </c>
    </row>
    <row r="2095" spans="1:5" ht="12.75">
      <c r="A2095" s="328" t="s">
        <v>251</v>
      </c>
      <c r="B2095" s="328" t="s">
        <v>250</v>
      </c>
      <c r="C2095" s="329" t="s">
        <v>115</v>
      </c>
      <c r="D2095" s="329">
        <v>15443.28</v>
      </c>
      <c r="E2095" s="366" t="s">
        <v>115</v>
      </c>
    </row>
    <row r="2096" spans="1:5" ht="12.75">
      <c r="A2096" s="33" t="s">
        <v>252</v>
      </c>
      <c r="B2096" s="33" t="s">
        <v>253</v>
      </c>
      <c r="C2096" s="327">
        <v>16524</v>
      </c>
      <c r="D2096" s="327">
        <v>7446.16</v>
      </c>
      <c r="E2096" s="76">
        <v>45.06</v>
      </c>
    </row>
    <row r="2097" spans="1:5" ht="12.75">
      <c r="A2097" s="328" t="s">
        <v>256</v>
      </c>
      <c r="B2097" s="328" t="s">
        <v>257</v>
      </c>
      <c r="C2097" s="329" t="s">
        <v>115</v>
      </c>
      <c r="D2097" s="329">
        <v>7446.16</v>
      </c>
      <c r="E2097" s="366" t="s">
        <v>115</v>
      </c>
    </row>
    <row r="2098" spans="1:5" ht="12.75">
      <c r="A2098" s="33" t="s">
        <v>260</v>
      </c>
      <c r="B2098" s="33" t="s">
        <v>261</v>
      </c>
      <c r="C2098" s="327">
        <v>11114</v>
      </c>
      <c r="D2098" s="327">
        <v>3664.06</v>
      </c>
      <c r="E2098" s="76">
        <v>32.97</v>
      </c>
    </row>
    <row r="2099" spans="1:5" ht="12.75">
      <c r="A2099" s="328" t="s">
        <v>262</v>
      </c>
      <c r="B2099" s="328" t="s">
        <v>263</v>
      </c>
      <c r="C2099" s="329" t="s">
        <v>115</v>
      </c>
      <c r="D2099" s="329">
        <v>2288</v>
      </c>
      <c r="E2099" s="366" t="s">
        <v>115</v>
      </c>
    </row>
    <row r="2100" spans="1:5" ht="12.75">
      <c r="A2100" s="328" t="s">
        <v>264</v>
      </c>
      <c r="B2100" s="328" t="s">
        <v>265</v>
      </c>
      <c r="C2100" s="329" t="s">
        <v>115</v>
      </c>
      <c r="D2100" s="329">
        <v>1073.56</v>
      </c>
      <c r="E2100" s="366" t="s">
        <v>115</v>
      </c>
    </row>
    <row r="2101" spans="1:5" ht="12.75">
      <c r="A2101" s="328" t="s">
        <v>266</v>
      </c>
      <c r="B2101" s="328" t="s">
        <v>267</v>
      </c>
      <c r="C2101" s="329" t="s">
        <v>115</v>
      </c>
      <c r="D2101" s="329">
        <v>302.5</v>
      </c>
      <c r="E2101" s="366" t="s">
        <v>115</v>
      </c>
    </row>
    <row r="2102" spans="1:5" ht="12.75">
      <c r="A2102" s="33" t="s">
        <v>270</v>
      </c>
      <c r="B2102" s="33" t="s">
        <v>271</v>
      </c>
      <c r="C2102" s="327">
        <v>17137</v>
      </c>
      <c r="D2102" s="327">
        <v>12485.99</v>
      </c>
      <c r="E2102" s="76">
        <v>72.86</v>
      </c>
    </row>
    <row r="2103" spans="1:5" ht="12.75">
      <c r="A2103" s="328" t="s">
        <v>272</v>
      </c>
      <c r="B2103" s="328" t="s">
        <v>273</v>
      </c>
      <c r="C2103" s="329" t="s">
        <v>115</v>
      </c>
      <c r="D2103" s="329">
        <v>10537.05</v>
      </c>
      <c r="E2103" s="366" t="s">
        <v>115</v>
      </c>
    </row>
    <row r="2104" spans="1:5" ht="12.75">
      <c r="A2104" s="328" t="s">
        <v>278</v>
      </c>
      <c r="B2104" s="328" t="s">
        <v>279</v>
      </c>
      <c r="C2104" s="329" t="s">
        <v>115</v>
      </c>
      <c r="D2104" s="329">
        <v>1127.7</v>
      </c>
      <c r="E2104" s="366" t="s">
        <v>115</v>
      </c>
    </row>
    <row r="2105" spans="1:5" ht="12.75">
      <c r="A2105" s="328" t="s">
        <v>280</v>
      </c>
      <c r="B2105" s="328" t="s">
        <v>281</v>
      </c>
      <c r="C2105" s="329" t="s">
        <v>115</v>
      </c>
      <c r="D2105" s="329">
        <v>821.24</v>
      </c>
      <c r="E2105" s="366" t="s">
        <v>115</v>
      </c>
    </row>
    <row r="2106" spans="1:5" ht="12.75">
      <c r="A2106" s="328" t="s">
        <v>282</v>
      </c>
      <c r="B2106" s="328" t="s">
        <v>283</v>
      </c>
      <c r="C2106" s="329" t="s">
        <v>115</v>
      </c>
      <c r="D2106" s="329">
        <v>0</v>
      </c>
      <c r="E2106" s="366" t="s">
        <v>115</v>
      </c>
    </row>
    <row r="2107" spans="1:5" ht="12.75">
      <c r="A2107" s="33" t="s">
        <v>284</v>
      </c>
      <c r="B2107" s="33" t="s">
        <v>285</v>
      </c>
      <c r="C2107" s="327">
        <v>16448</v>
      </c>
      <c r="D2107" s="327">
        <v>8287.15</v>
      </c>
      <c r="E2107" s="76">
        <v>50.38</v>
      </c>
    </row>
    <row r="2108" spans="1:5" ht="12.75">
      <c r="A2108" s="328" t="s">
        <v>286</v>
      </c>
      <c r="B2108" s="328" t="s">
        <v>287</v>
      </c>
      <c r="C2108" s="329" t="s">
        <v>115</v>
      </c>
      <c r="D2108" s="329">
        <v>1446.29</v>
      </c>
      <c r="E2108" s="366" t="s">
        <v>115</v>
      </c>
    </row>
    <row r="2109" spans="1:5" ht="12.75">
      <c r="A2109" s="328" t="s">
        <v>288</v>
      </c>
      <c r="B2109" s="328" t="s">
        <v>289</v>
      </c>
      <c r="C2109" s="329" t="s">
        <v>115</v>
      </c>
      <c r="D2109" s="329">
        <v>0</v>
      </c>
      <c r="E2109" s="366" t="s">
        <v>115</v>
      </c>
    </row>
    <row r="2110" spans="1:5" ht="12.75">
      <c r="A2110" s="328" t="s">
        <v>292</v>
      </c>
      <c r="B2110" s="328" t="s">
        <v>293</v>
      </c>
      <c r="C2110" s="329" t="s">
        <v>115</v>
      </c>
      <c r="D2110" s="329">
        <v>3180.86</v>
      </c>
      <c r="E2110" s="366" t="s">
        <v>115</v>
      </c>
    </row>
    <row r="2111" spans="1:5" ht="12.75">
      <c r="A2111" s="328" t="s">
        <v>296</v>
      </c>
      <c r="B2111" s="328" t="s">
        <v>297</v>
      </c>
      <c r="C2111" s="329" t="s">
        <v>115</v>
      </c>
      <c r="D2111" s="329">
        <v>0</v>
      </c>
      <c r="E2111" s="366" t="s">
        <v>115</v>
      </c>
    </row>
    <row r="2112" spans="1:5" ht="12.75">
      <c r="A2112" s="328" t="s">
        <v>298</v>
      </c>
      <c r="B2112" s="328" t="s">
        <v>299</v>
      </c>
      <c r="C2112" s="329" t="s">
        <v>115</v>
      </c>
      <c r="D2112" s="329">
        <v>1000</v>
      </c>
      <c r="E2112" s="366" t="s">
        <v>115</v>
      </c>
    </row>
    <row r="2113" spans="1:5" ht="12.75">
      <c r="A2113" s="328" t="s">
        <v>300</v>
      </c>
      <c r="B2113" s="328" t="s">
        <v>301</v>
      </c>
      <c r="C2113" s="329" t="s">
        <v>115</v>
      </c>
      <c r="D2113" s="329">
        <v>2525</v>
      </c>
      <c r="E2113" s="366" t="s">
        <v>115</v>
      </c>
    </row>
    <row r="2114" spans="1:5" ht="12.75">
      <c r="A2114" s="328" t="s">
        <v>302</v>
      </c>
      <c r="B2114" s="328" t="s">
        <v>303</v>
      </c>
      <c r="C2114" s="329" t="s">
        <v>115</v>
      </c>
      <c r="D2114" s="329">
        <v>135</v>
      </c>
      <c r="E2114" s="366" t="s">
        <v>115</v>
      </c>
    </row>
    <row r="2115" spans="1:5" ht="12.75">
      <c r="A2115" s="33" t="s">
        <v>307</v>
      </c>
      <c r="B2115" s="33" t="s">
        <v>308</v>
      </c>
      <c r="C2115" s="327">
        <v>1500</v>
      </c>
      <c r="D2115" s="327">
        <v>800</v>
      </c>
      <c r="E2115" s="76">
        <v>53.33</v>
      </c>
    </row>
    <row r="2116" spans="1:5" ht="12.75">
      <c r="A2116" s="328" t="s">
        <v>315</v>
      </c>
      <c r="B2116" s="328" t="s">
        <v>57</v>
      </c>
      <c r="C2116" s="329" t="s">
        <v>115</v>
      </c>
      <c r="D2116" s="329">
        <v>800</v>
      </c>
      <c r="E2116" s="366" t="s">
        <v>115</v>
      </c>
    </row>
    <row r="2117" spans="1:5" ht="12.75">
      <c r="A2117" s="328" t="s">
        <v>319</v>
      </c>
      <c r="B2117" s="328" t="s">
        <v>308</v>
      </c>
      <c r="C2117" s="329" t="s">
        <v>115</v>
      </c>
      <c r="D2117" s="329">
        <v>0</v>
      </c>
      <c r="E2117" s="366" t="s">
        <v>115</v>
      </c>
    </row>
    <row r="2118" spans="1:5" ht="12.75">
      <c r="A2118" s="33" t="s">
        <v>326</v>
      </c>
      <c r="B2118" s="33" t="s">
        <v>327</v>
      </c>
      <c r="C2118" s="327">
        <v>150</v>
      </c>
      <c r="D2118" s="327">
        <v>0</v>
      </c>
      <c r="E2118" s="76">
        <v>0</v>
      </c>
    </row>
    <row r="2119" spans="1:5" ht="12.75">
      <c r="A2119" s="328" t="s">
        <v>331</v>
      </c>
      <c r="B2119" s="328" t="s">
        <v>332</v>
      </c>
      <c r="C2119" s="329" t="s">
        <v>115</v>
      </c>
      <c r="D2119" s="329">
        <v>0</v>
      </c>
      <c r="E2119" s="366" t="s">
        <v>115</v>
      </c>
    </row>
    <row r="2120" spans="1:5" ht="12.75">
      <c r="A2120" s="325" t="s">
        <v>841</v>
      </c>
      <c r="B2120" s="325" t="s">
        <v>891</v>
      </c>
      <c r="C2120" s="326">
        <v>5859</v>
      </c>
      <c r="D2120" s="326">
        <v>3200</v>
      </c>
      <c r="E2120" s="365">
        <v>54.62</v>
      </c>
    </row>
    <row r="2121" spans="1:5" ht="12.75">
      <c r="A2121" s="401" t="s">
        <v>665</v>
      </c>
      <c r="B2121" s="402"/>
      <c r="C2121" s="322">
        <v>5859</v>
      </c>
      <c r="D2121" s="322">
        <v>3200</v>
      </c>
      <c r="E2121" s="361">
        <v>54.62</v>
      </c>
    </row>
    <row r="2122" spans="1:5" ht="12.75">
      <c r="A2122" s="401" t="s">
        <v>666</v>
      </c>
      <c r="B2122" s="402"/>
      <c r="C2122" s="322">
        <v>5859</v>
      </c>
      <c r="D2122" s="322">
        <v>3200</v>
      </c>
      <c r="E2122" s="361">
        <v>54.62</v>
      </c>
    </row>
    <row r="2123" spans="1:5" ht="12.75">
      <c r="A2123" s="33" t="s">
        <v>260</v>
      </c>
      <c r="B2123" s="33" t="s">
        <v>261</v>
      </c>
      <c r="C2123" s="327">
        <v>4000</v>
      </c>
      <c r="D2123" s="327">
        <v>3200</v>
      </c>
      <c r="E2123" s="76">
        <v>80</v>
      </c>
    </row>
    <row r="2124" spans="1:5" ht="12.75">
      <c r="A2124" s="328" t="s">
        <v>262</v>
      </c>
      <c r="B2124" s="328" t="s">
        <v>263</v>
      </c>
      <c r="C2124" s="329" t="s">
        <v>115</v>
      </c>
      <c r="D2124" s="329">
        <v>3200</v>
      </c>
      <c r="E2124" s="366" t="s">
        <v>115</v>
      </c>
    </row>
    <row r="2125" spans="1:5" ht="12.75">
      <c r="A2125" s="33" t="s">
        <v>270</v>
      </c>
      <c r="B2125" s="33" t="s">
        <v>271</v>
      </c>
      <c r="C2125" s="327">
        <v>1359</v>
      </c>
      <c r="D2125" s="327">
        <v>0</v>
      </c>
      <c r="E2125" s="76">
        <v>0</v>
      </c>
    </row>
    <row r="2126" spans="1:5" ht="12.75">
      <c r="A2126" s="328" t="s">
        <v>272</v>
      </c>
      <c r="B2126" s="328" t="s">
        <v>273</v>
      </c>
      <c r="C2126" s="329" t="s">
        <v>115</v>
      </c>
      <c r="D2126" s="329">
        <v>0</v>
      </c>
      <c r="E2126" s="366" t="s">
        <v>115</v>
      </c>
    </row>
    <row r="2127" spans="1:5" ht="12.75">
      <c r="A2127" s="33" t="s">
        <v>307</v>
      </c>
      <c r="B2127" s="33" t="s">
        <v>308</v>
      </c>
      <c r="C2127" s="327">
        <v>500</v>
      </c>
      <c r="D2127" s="327">
        <v>0</v>
      </c>
      <c r="E2127" s="76">
        <v>0</v>
      </c>
    </row>
    <row r="2128" spans="1:5" ht="12.75">
      <c r="A2128" s="328" t="s">
        <v>319</v>
      </c>
      <c r="B2128" s="328" t="s">
        <v>308</v>
      </c>
      <c r="C2128" s="329" t="s">
        <v>115</v>
      </c>
      <c r="D2128" s="329">
        <v>0</v>
      </c>
      <c r="E2128" s="366" t="s">
        <v>115</v>
      </c>
    </row>
    <row r="2129" spans="1:5" ht="12.75">
      <c r="A2129" s="325" t="s">
        <v>892</v>
      </c>
      <c r="B2129" s="325" t="s">
        <v>893</v>
      </c>
      <c r="C2129" s="326">
        <v>3000</v>
      </c>
      <c r="D2129" s="326">
        <v>1296</v>
      </c>
      <c r="E2129" s="365">
        <v>43.2</v>
      </c>
    </row>
    <row r="2130" spans="1:5" ht="12.75">
      <c r="A2130" s="401" t="s">
        <v>670</v>
      </c>
      <c r="B2130" s="402"/>
      <c r="C2130" s="322">
        <v>3000</v>
      </c>
      <c r="D2130" s="322">
        <v>1296</v>
      </c>
      <c r="E2130" s="361">
        <v>43.2</v>
      </c>
    </row>
    <row r="2131" spans="1:5" ht="12.75">
      <c r="A2131" s="401" t="s">
        <v>779</v>
      </c>
      <c r="B2131" s="402"/>
      <c r="C2131" s="322">
        <v>3000</v>
      </c>
      <c r="D2131" s="322">
        <v>1296</v>
      </c>
      <c r="E2131" s="361">
        <v>43.2</v>
      </c>
    </row>
    <row r="2132" spans="1:5" ht="12.75">
      <c r="A2132" s="33" t="s">
        <v>243</v>
      </c>
      <c r="B2132" s="33" t="s">
        <v>244</v>
      </c>
      <c r="C2132" s="327">
        <v>2500</v>
      </c>
      <c r="D2132" s="327">
        <v>1112.45</v>
      </c>
      <c r="E2132" s="76">
        <v>44.5</v>
      </c>
    </row>
    <row r="2133" spans="1:5" ht="12.75">
      <c r="A2133" s="328" t="s">
        <v>245</v>
      </c>
      <c r="B2133" s="328" t="s">
        <v>246</v>
      </c>
      <c r="C2133" s="329" t="s">
        <v>115</v>
      </c>
      <c r="D2133" s="329">
        <v>1112.45</v>
      </c>
      <c r="E2133" s="366" t="s">
        <v>115</v>
      </c>
    </row>
    <row r="2134" spans="1:5" ht="12.75">
      <c r="A2134" s="33" t="s">
        <v>252</v>
      </c>
      <c r="B2134" s="33" t="s">
        <v>253</v>
      </c>
      <c r="C2134" s="327">
        <v>500</v>
      </c>
      <c r="D2134" s="327">
        <v>183.55</v>
      </c>
      <c r="E2134" s="76">
        <v>36.71</v>
      </c>
    </row>
    <row r="2135" spans="1:5" ht="12.75">
      <c r="A2135" s="328" t="s">
        <v>256</v>
      </c>
      <c r="B2135" s="328" t="s">
        <v>257</v>
      </c>
      <c r="C2135" s="329" t="s">
        <v>115</v>
      </c>
      <c r="D2135" s="329">
        <v>183.55</v>
      </c>
      <c r="E2135" s="366" t="s">
        <v>115</v>
      </c>
    </row>
    <row r="2136" spans="1:5" ht="12.75">
      <c r="A2136" s="325" t="s">
        <v>894</v>
      </c>
      <c r="B2136" s="325" t="s">
        <v>874</v>
      </c>
      <c r="C2136" s="326">
        <v>7000</v>
      </c>
      <c r="D2136" s="326">
        <v>4125</v>
      </c>
      <c r="E2136" s="365">
        <v>58.93</v>
      </c>
    </row>
    <row r="2137" spans="1:5" ht="12.75">
      <c r="A2137" s="401" t="s">
        <v>670</v>
      </c>
      <c r="B2137" s="402"/>
      <c r="C2137" s="322">
        <v>7000</v>
      </c>
      <c r="D2137" s="322">
        <v>4125</v>
      </c>
      <c r="E2137" s="361">
        <v>58.93</v>
      </c>
    </row>
    <row r="2138" spans="1:5" ht="12.75">
      <c r="A2138" s="401" t="s">
        <v>780</v>
      </c>
      <c r="B2138" s="402"/>
      <c r="C2138" s="322">
        <v>7000</v>
      </c>
      <c r="D2138" s="322">
        <v>4125</v>
      </c>
      <c r="E2138" s="361">
        <v>58.93</v>
      </c>
    </row>
    <row r="2139" spans="1:5" ht="12.75">
      <c r="A2139" s="33" t="s">
        <v>284</v>
      </c>
      <c r="B2139" s="33" t="s">
        <v>285</v>
      </c>
      <c r="C2139" s="327">
        <v>7000</v>
      </c>
      <c r="D2139" s="327">
        <v>4125</v>
      </c>
      <c r="E2139" s="76">
        <v>58.93</v>
      </c>
    </row>
    <row r="2140" spans="1:5" ht="12.75">
      <c r="A2140" s="328" t="s">
        <v>286</v>
      </c>
      <c r="B2140" s="328" t="s">
        <v>287</v>
      </c>
      <c r="C2140" s="329" t="s">
        <v>115</v>
      </c>
      <c r="D2140" s="329">
        <v>3125</v>
      </c>
      <c r="E2140" s="366" t="s">
        <v>115</v>
      </c>
    </row>
    <row r="2141" spans="1:5" ht="12.75">
      <c r="A2141" s="328" t="s">
        <v>302</v>
      </c>
      <c r="B2141" s="328" t="s">
        <v>303</v>
      </c>
      <c r="C2141" s="329" t="s">
        <v>115</v>
      </c>
      <c r="D2141" s="329">
        <v>1000</v>
      </c>
      <c r="E2141" s="366" t="s">
        <v>115</v>
      </c>
    </row>
    <row r="2142" spans="1:5" ht="12.75">
      <c r="A2142" s="325" t="s">
        <v>692</v>
      </c>
      <c r="B2142" s="325" t="s">
        <v>900</v>
      </c>
      <c r="C2142" s="326">
        <v>48070</v>
      </c>
      <c r="D2142" s="326">
        <v>0</v>
      </c>
      <c r="E2142" s="365">
        <v>0</v>
      </c>
    </row>
    <row r="2143" spans="1:5" ht="12.75">
      <c r="A2143" s="401" t="s">
        <v>670</v>
      </c>
      <c r="B2143" s="402"/>
      <c r="C2143" s="322">
        <v>48070</v>
      </c>
      <c r="D2143" s="322">
        <v>0</v>
      </c>
      <c r="E2143" s="361">
        <v>0</v>
      </c>
    </row>
    <row r="2144" spans="1:5" ht="12.75">
      <c r="A2144" s="401" t="s">
        <v>765</v>
      </c>
      <c r="B2144" s="402"/>
      <c r="C2144" s="322">
        <v>48070</v>
      </c>
      <c r="D2144" s="322">
        <v>0</v>
      </c>
      <c r="E2144" s="361">
        <v>0</v>
      </c>
    </row>
    <row r="2145" spans="1:5" ht="12.75">
      <c r="A2145" s="33" t="s">
        <v>427</v>
      </c>
      <c r="B2145" s="33" t="s">
        <v>428</v>
      </c>
      <c r="C2145" s="327">
        <v>48070</v>
      </c>
      <c r="D2145" s="327">
        <v>0</v>
      </c>
      <c r="E2145" s="76">
        <v>0</v>
      </c>
    </row>
    <row r="2146" spans="1:5" ht="12.75">
      <c r="A2146" s="328" t="s">
        <v>429</v>
      </c>
      <c r="B2146" s="328" t="s">
        <v>428</v>
      </c>
      <c r="C2146" s="329" t="s">
        <v>115</v>
      </c>
      <c r="D2146" s="329">
        <v>0</v>
      </c>
      <c r="E2146" s="366" t="s">
        <v>115</v>
      </c>
    </row>
    <row r="2147" spans="1:5" ht="12.75">
      <c r="A2147" s="325" t="s">
        <v>694</v>
      </c>
      <c r="B2147" s="325" t="s">
        <v>901</v>
      </c>
      <c r="C2147" s="326">
        <v>64235</v>
      </c>
      <c r="D2147" s="326">
        <v>38367.5</v>
      </c>
      <c r="E2147" s="365">
        <v>59.73</v>
      </c>
    </row>
    <row r="2148" spans="1:5" ht="12.75">
      <c r="A2148" s="401" t="s">
        <v>665</v>
      </c>
      <c r="B2148" s="402"/>
      <c r="C2148" s="322">
        <v>435</v>
      </c>
      <c r="D2148" s="322">
        <v>0</v>
      </c>
      <c r="E2148" s="361">
        <v>0</v>
      </c>
    </row>
    <row r="2149" spans="1:5" ht="12.75">
      <c r="A2149" s="401" t="s">
        <v>666</v>
      </c>
      <c r="B2149" s="402"/>
      <c r="C2149" s="322">
        <v>435</v>
      </c>
      <c r="D2149" s="322">
        <v>0</v>
      </c>
      <c r="E2149" s="361">
        <v>0</v>
      </c>
    </row>
    <row r="2150" spans="1:5" ht="12.75">
      <c r="A2150" s="33" t="s">
        <v>399</v>
      </c>
      <c r="B2150" s="33" t="s">
        <v>400</v>
      </c>
      <c r="C2150" s="327">
        <v>435</v>
      </c>
      <c r="D2150" s="327">
        <v>0</v>
      </c>
      <c r="E2150" s="76">
        <v>0</v>
      </c>
    </row>
    <row r="2151" spans="1:5" ht="12.75">
      <c r="A2151" s="328" t="s">
        <v>401</v>
      </c>
      <c r="B2151" s="328" t="s">
        <v>232</v>
      </c>
      <c r="C2151" s="329" t="s">
        <v>115</v>
      </c>
      <c r="D2151" s="329">
        <v>0</v>
      </c>
      <c r="E2151" s="366" t="s">
        <v>115</v>
      </c>
    </row>
    <row r="2152" spans="1:5" ht="12.75">
      <c r="A2152" s="401" t="s">
        <v>672</v>
      </c>
      <c r="B2152" s="402"/>
      <c r="C2152" s="322">
        <v>63800</v>
      </c>
      <c r="D2152" s="322">
        <v>38367.5</v>
      </c>
      <c r="E2152" s="361">
        <v>60.14</v>
      </c>
    </row>
    <row r="2153" spans="1:5" ht="12.75">
      <c r="A2153" s="401" t="s">
        <v>868</v>
      </c>
      <c r="B2153" s="402"/>
      <c r="C2153" s="322">
        <v>63800</v>
      </c>
      <c r="D2153" s="322">
        <v>38367.5</v>
      </c>
      <c r="E2153" s="361">
        <v>60.14</v>
      </c>
    </row>
    <row r="2154" spans="1:5" ht="12.75">
      <c r="A2154" s="33" t="s">
        <v>399</v>
      </c>
      <c r="B2154" s="33" t="s">
        <v>400</v>
      </c>
      <c r="C2154" s="327">
        <v>63800</v>
      </c>
      <c r="D2154" s="327">
        <v>38367.5</v>
      </c>
      <c r="E2154" s="76">
        <v>60.14</v>
      </c>
    </row>
    <row r="2155" spans="1:5" ht="12.75">
      <c r="A2155" s="328" t="s">
        <v>401</v>
      </c>
      <c r="B2155" s="328" t="s">
        <v>232</v>
      </c>
      <c r="C2155" s="329" t="s">
        <v>115</v>
      </c>
      <c r="D2155" s="329">
        <v>38367.5</v>
      </c>
      <c r="E2155" s="366" t="s">
        <v>115</v>
      </c>
    </row>
    <row r="2156" spans="1:5" ht="12.75">
      <c r="A2156" s="328" t="s">
        <v>406</v>
      </c>
      <c r="B2156" s="328" t="s">
        <v>235</v>
      </c>
      <c r="C2156" s="329" t="s">
        <v>115</v>
      </c>
      <c r="D2156" s="329">
        <v>0</v>
      </c>
      <c r="E2156" s="366" t="s">
        <v>115</v>
      </c>
    </row>
    <row r="2157" spans="1:5" ht="12.75">
      <c r="A2157" s="325" t="s">
        <v>1147</v>
      </c>
      <c r="B2157" s="325" t="s">
        <v>1135</v>
      </c>
      <c r="C2157" s="326">
        <v>38516</v>
      </c>
      <c r="D2157" s="326">
        <v>881.32</v>
      </c>
      <c r="E2157" s="365">
        <v>2.29</v>
      </c>
    </row>
    <row r="2158" spans="1:5" ht="12.75">
      <c r="A2158" s="401" t="s">
        <v>670</v>
      </c>
      <c r="B2158" s="402"/>
      <c r="C2158" s="322">
        <v>38516</v>
      </c>
      <c r="D2158" s="322">
        <v>881.32</v>
      </c>
      <c r="E2158" s="361">
        <v>2.29</v>
      </c>
    </row>
    <row r="2159" spans="1:5" ht="12.75">
      <c r="A2159" s="401" t="s">
        <v>779</v>
      </c>
      <c r="B2159" s="402"/>
      <c r="C2159" s="322">
        <v>38516</v>
      </c>
      <c r="D2159" s="322">
        <v>881.32</v>
      </c>
      <c r="E2159" s="361">
        <v>2.29</v>
      </c>
    </row>
    <row r="2160" spans="1:5" ht="12.75">
      <c r="A2160" s="33" t="s">
        <v>410</v>
      </c>
      <c r="B2160" s="33" t="s">
        <v>411</v>
      </c>
      <c r="C2160" s="327">
        <v>38516</v>
      </c>
      <c r="D2160" s="327">
        <v>881.32</v>
      </c>
      <c r="E2160" s="76">
        <v>2.29</v>
      </c>
    </row>
    <row r="2161" spans="1:5" ht="12.75">
      <c r="A2161" s="328" t="s">
        <v>412</v>
      </c>
      <c r="B2161" s="328" t="s">
        <v>413</v>
      </c>
      <c r="C2161" s="329" t="s">
        <v>115</v>
      </c>
      <c r="D2161" s="329">
        <v>881.32</v>
      </c>
      <c r="E2161" s="366" t="s">
        <v>115</v>
      </c>
    </row>
    <row r="2162" spans="1:5" ht="12.75">
      <c r="A2162" s="325" t="s">
        <v>741</v>
      </c>
      <c r="B2162" s="325" t="s">
        <v>863</v>
      </c>
      <c r="C2162" s="326">
        <v>3927</v>
      </c>
      <c r="D2162" s="326">
        <v>0</v>
      </c>
      <c r="E2162" s="365">
        <v>0</v>
      </c>
    </row>
    <row r="2163" spans="1:5" ht="12.75">
      <c r="A2163" s="401" t="s">
        <v>667</v>
      </c>
      <c r="B2163" s="402"/>
      <c r="C2163" s="322">
        <v>3927</v>
      </c>
      <c r="D2163" s="322">
        <v>0</v>
      </c>
      <c r="E2163" s="361">
        <v>0</v>
      </c>
    </row>
    <row r="2164" spans="1:5" ht="12.75">
      <c r="A2164" s="401" t="s">
        <v>1341</v>
      </c>
      <c r="B2164" s="402"/>
      <c r="C2164" s="322">
        <v>3927</v>
      </c>
      <c r="D2164" s="322">
        <v>0</v>
      </c>
      <c r="E2164" s="361">
        <v>0</v>
      </c>
    </row>
    <row r="2165" spans="1:5" ht="12.75">
      <c r="A2165" s="33" t="s">
        <v>270</v>
      </c>
      <c r="B2165" s="33" t="s">
        <v>271</v>
      </c>
      <c r="C2165" s="327">
        <v>3927</v>
      </c>
      <c r="D2165" s="327">
        <v>0</v>
      </c>
      <c r="E2165" s="76">
        <v>0</v>
      </c>
    </row>
    <row r="2166" spans="1:5" ht="12.75">
      <c r="A2166" s="328" t="s">
        <v>274</v>
      </c>
      <c r="B2166" s="328" t="s">
        <v>275</v>
      </c>
      <c r="C2166" s="329" t="s">
        <v>115</v>
      </c>
      <c r="D2166" s="329">
        <v>0</v>
      </c>
      <c r="E2166" s="366" t="s">
        <v>115</v>
      </c>
    </row>
    <row r="2167" spans="1:5" ht="12.75">
      <c r="A2167" s="325" t="s">
        <v>906</v>
      </c>
      <c r="B2167" s="325" t="s">
        <v>907</v>
      </c>
      <c r="C2167" s="326">
        <v>5956</v>
      </c>
      <c r="D2167" s="326">
        <v>0</v>
      </c>
      <c r="E2167" s="365">
        <v>0</v>
      </c>
    </row>
    <row r="2168" spans="1:5" ht="12.75">
      <c r="A2168" s="401" t="s">
        <v>670</v>
      </c>
      <c r="B2168" s="402"/>
      <c r="C2168" s="322">
        <v>5956</v>
      </c>
      <c r="D2168" s="322">
        <v>0</v>
      </c>
      <c r="E2168" s="361">
        <v>0</v>
      </c>
    </row>
    <row r="2169" spans="1:5" ht="12.75">
      <c r="A2169" s="401" t="s">
        <v>779</v>
      </c>
      <c r="B2169" s="402"/>
      <c r="C2169" s="322">
        <v>5956</v>
      </c>
      <c r="D2169" s="322">
        <v>0</v>
      </c>
      <c r="E2169" s="361">
        <v>0</v>
      </c>
    </row>
    <row r="2170" spans="1:5" ht="12.75">
      <c r="A2170" s="33" t="s">
        <v>270</v>
      </c>
      <c r="B2170" s="33" t="s">
        <v>271</v>
      </c>
      <c r="C2170" s="327">
        <v>5956</v>
      </c>
      <c r="D2170" s="327">
        <v>0</v>
      </c>
      <c r="E2170" s="76">
        <v>0</v>
      </c>
    </row>
    <row r="2171" spans="1:5" ht="12.75">
      <c r="A2171" s="328" t="s">
        <v>274</v>
      </c>
      <c r="B2171" s="328" t="s">
        <v>275</v>
      </c>
      <c r="C2171" s="329" t="s">
        <v>115</v>
      </c>
      <c r="D2171" s="329">
        <v>0</v>
      </c>
      <c r="E2171" s="366" t="s">
        <v>115</v>
      </c>
    </row>
    <row r="2172" spans="1:5" ht="12.75">
      <c r="A2172" s="403" t="s">
        <v>1045</v>
      </c>
      <c r="B2172" s="402"/>
      <c r="C2172" s="321">
        <v>7238291</v>
      </c>
      <c r="D2172" s="321">
        <v>3423682.22</v>
      </c>
      <c r="E2172" s="363">
        <v>47.3</v>
      </c>
    </row>
    <row r="2173" spans="1:5" ht="12.75">
      <c r="A2173" s="323" t="s">
        <v>792</v>
      </c>
      <c r="B2173" s="323" t="s">
        <v>793</v>
      </c>
      <c r="C2173" s="324">
        <v>7238291</v>
      </c>
      <c r="D2173" s="324">
        <v>3423682.22</v>
      </c>
      <c r="E2173" s="364">
        <v>47.3</v>
      </c>
    </row>
    <row r="2174" spans="1:5" ht="12.75">
      <c r="A2174" s="325" t="s">
        <v>676</v>
      </c>
      <c r="B2174" s="325" t="s">
        <v>1157</v>
      </c>
      <c r="C2174" s="326">
        <v>5718134</v>
      </c>
      <c r="D2174" s="326">
        <v>3061155.45</v>
      </c>
      <c r="E2174" s="365">
        <v>53.53</v>
      </c>
    </row>
    <row r="2175" spans="1:5" ht="12.75">
      <c r="A2175" s="401" t="s">
        <v>670</v>
      </c>
      <c r="B2175" s="402"/>
      <c r="C2175" s="322">
        <v>5718134</v>
      </c>
      <c r="D2175" s="322">
        <v>3061155.45</v>
      </c>
      <c r="E2175" s="361">
        <v>53.53</v>
      </c>
    </row>
    <row r="2176" spans="1:5" ht="12.75">
      <c r="A2176" s="401" t="s">
        <v>765</v>
      </c>
      <c r="B2176" s="402"/>
      <c r="C2176" s="322">
        <v>395034</v>
      </c>
      <c r="D2176" s="322">
        <v>251834.91</v>
      </c>
      <c r="E2176" s="361">
        <v>63.75</v>
      </c>
    </row>
    <row r="2177" spans="1:5" ht="12.75">
      <c r="A2177" s="33" t="s">
        <v>260</v>
      </c>
      <c r="B2177" s="33" t="s">
        <v>261</v>
      </c>
      <c r="C2177" s="327">
        <v>36500</v>
      </c>
      <c r="D2177" s="327">
        <v>36500</v>
      </c>
      <c r="E2177" s="76">
        <v>100</v>
      </c>
    </row>
    <row r="2178" spans="1:5" ht="12.75">
      <c r="A2178" s="328" t="s">
        <v>262</v>
      </c>
      <c r="B2178" s="328" t="s">
        <v>263</v>
      </c>
      <c r="C2178" s="329" t="s">
        <v>115</v>
      </c>
      <c r="D2178" s="329">
        <v>34000</v>
      </c>
      <c r="E2178" s="366" t="s">
        <v>115</v>
      </c>
    </row>
    <row r="2179" spans="1:5" ht="12.75">
      <c r="A2179" s="328" t="s">
        <v>266</v>
      </c>
      <c r="B2179" s="328" t="s">
        <v>267</v>
      </c>
      <c r="C2179" s="329" t="s">
        <v>115</v>
      </c>
      <c r="D2179" s="329">
        <v>2500</v>
      </c>
      <c r="E2179" s="366" t="s">
        <v>115</v>
      </c>
    </row>
    <row r="2180" spans="1:5" ht="12.75">
      <c r="A2180" s="33" t="s">
        <v>270</v>
      </c>
      <c r="B2180" s="33" t="s">
        <v>271</v>
      </c>
      <c r="C2180" s="327">
        <v>100000</v>
      </c>
      <c r="D2180" s="327">
        <v>78792.27</v>
      </c>
      <c r="E2180" s="76">
        <v>78.79</v>
      </c>
    </row>
    <row r="2181" spans="1:5" ht="12.75">
      <c r="A2181" s="328" t="s">
        <v>272</v>
      </c>
      <c r="B2181" s="328" t="s">
        <v>273</v>
      </c>
      <c r="C2181" s="329" t="s">
        <v>115</v>
      </c>
      <c r="D2181" s="329">
        <v>38792.27</v>
      </c>
      <c r="E2181" s="366" t="s">
        <v>115</v>
      </c>
    </row>
    <row r="2182" spans="1:5" ht="12.75">
      <c r="A2182" s="328" t="s">
        <v>276</v>
      </c>
      <c r="B2182" s="328" t="s">
        <v>277</v>
      </c>
      <c r="C2182" s="329" t="s">
        <v>115</v>
      </c>
      <c r="D2182" s="329">
        <v>40000</v>
      </c>
      <c r="E2182" s="366" t="s">
        <v>115</v>
      </c>
    </row>
    <row r="2183" spans="1:5" ht="12.75">
      <c r="A2183" s="33" t="s">
        <v>284</v>
      </c>
      <c r="B2183" s="33" t="s">
        <v>285</v>
      </c>
      <c r="C2183" s="327">
        <v>208884</v>
      </c>
      <c r="D2183" s="327">
        <v>107961.24</v>
      </c>
      <c r="E2183" s="76">
        <v>51.68</v>
      </c>
    </row>
    <row r="2184" spans="1:5" ht="12.75">
      <c r="A2184" s="328" t="s">
        <v>286</v>
      </c>
      <c r="B2184" s="328" t="s">
        <v>287</v>
      </c>
      <c r="C2184" s="329" t="s">
        <v>115</v>
      </c>
      <c r="D2184" s="329">
        <v>22659.43</v>
      </c>
      <c r="E2184" s="366" t="s">
        <v>115</v>
      </c>
    </row>
    <row r="2185" spans="1:5" ht="12.75">
      <c r="A2185" s="328" t="s">
        <v>288</v>
      </c>
      <c r="B2185" s="328" t="s">
        <v>289</v>
      </c>
      <c r="C2185" s="329" t="s">
        <v>115</v>
      </c>
      <c r="D2185" s="329">
        <v>38885.94</v>
      </c>
      <c r="E2185" s="366" t="s">
        <v>115</v>
      </c>
    </row>
    <row r="2186" spans="1:5" ht="12.75">
      <c r="A2186" s="328" t="s">
        <v>292</v>
      </c>
      <c r="B2186" s="328" t="s">
        <v>293</v>
      </c>
      <c r="C2186" s="329" t="s">
        <v>115</v>
      </c>
      <c r="D2186" s="329">
        <v>6255.29</v>
      </c>
      <c r="E2186" s="366" t="s">
        <v>115</v>
      </c>
    </row>
    <row r="2187" spans="1:5" ht="12.75">
      <c r="A2187" s="328" t="s">
        <v>300</v>
      </c>
      <c r="B2187" s="328" t="s">
        <v>301</v>
      </c>
      <c r="C2187" s="329" t="s">
        <v>115</v>
      </c>
      <c r="D2187" s="329">
        <v>40160.58</v>
      </c>
      <c r="E2187" s="366" t="s">
        <v>115</v>
      </c>
    </row>
    <row r="2188" spans="1:5" ht="12.75">
      <c r="A2188" s="33" t="s">
        <v>304</v>
      </c>
      <c r="B2188" s="33" t="s">
        <v>305</v>
      </c>
      <c r="C2188" s="327">
        <v>15000</v>
      </c>
      <c r="D2188" s="327">
        <v>9990.74</v>
      </c>
      <c r="E2188" s="76">
        <v>66.6</v>
      </c>
    </row>
    <row r="2189" spans="1:5" ht="12.75">
      <c r="A2189" s="328" t="s">
        <v>306</v>
      </c>
      <c r="B2189" s="328" t="s">
        <v>305</v>
      </c>
      <c r="C2189" s="329" t="s">
        <v>115</v>
      </c>
      <c r="D2189" s="329">
        <v>9990.74</v>
      </c>
      <c r="E2189" s="366" t="s">
        <v>115</v>
      </c>
    </row>
    <row r="2190" spans="1:5" ht="12.75">
      <c r="A2190" s="33" t="s">
        <v>307</v>
      </c>
      <c r="B2190" s="33" t="s">
        <v>308</v>
      </c>
      <c r="C2190" s="327">
        <v>34650</v>
      </c>
      <c r="D2190" s="327">
        <v>18590.66</v>
      </c>
      <c r="E2190" s="76">
        <v>53.65</v>
      </c>
    </row>
    <row r="2191" spans="1:5" ht="12.75">
      <c r="A2191" s="328" t="s">
        <v>311</v>
      </c>
      <c r="B2191" s="328" t="s">
        <v>312</v>
      </c>
      <c r="C2191" s="329" t="s">
        <v>115</v>
      </c>
      <c r="D2191" s="329">
        <v>14640.66</v>
      </c>
      <c r="E2191" s="366" t="s">
        <v>115</v>
      </c>
    </row>
    <row r="2192" spans="1:5" ht="12.75">
      <c r="A2192" s="328" t="s">
        <v>315</v>
      </c>
      <c r="B2192" s="328" t="s">
        <v>57</v>
      </c>
      <c r="C2192" s="329" t="s">
        <v>115</v>
      </c>
      <c r="D2192" s="329">
        <v>3950</v>
      </c>
      <c r="E2192" s="366" t="s">
        <v>115</v>
      </c>
    </row>
    <row r="2193" spans="1:5" ht="12.75">
      <c r="A2193" s="401" t="s">
        <v>779</v>
      </c>
      <c r="B2193" s="402"/>
      <c r="C2193" s="322">
        <v>5323100</v>
      </c>
      <c r="D2193" s="322">
        <v>2809320.54</v>
      </c>
      <c r="E2193" s="361">
        <v>52.78</v>
      </c>
    </row>
    <row r="2194" spans="1:5" ht="12.75">
      <c r="A2194" s="33" t="s">
        <v>243</v>
      </c>
      <c r="B2194" s="33" t="s">
        <v>244</v>
      </c>
      <c r="C2194" s="327">
        <v>4156000</v>
      </c>
      <c r="D2194" s="327">
        <v>2161831.38</v>
      </c>
      <c r="E2194" s="76">
        <v>52.02</v>
      </c>
    </row>
    <row r="2195" spans="1:5" ht="12.75">
      <c r="A2195" s="328" t="s">
        <v>245</v>
      </c>
      <c r="B2195" s="328" t="s">
        <v>246</v>
      </c>
      <c r="C2195" s="329" t="s">
        <v>115</v>
      </c>
      <c r="D2195" s="329">
        <v>1964366.38</v>
      </c>
      <c r="E2195" s="366" t="s">
        <v>115</v>
      </c>
    </row>
    <row r="2196" spans="1:5" ht="12.75">
      <c r="A2196" s="328" t="s">
        <v>247</v>
      </c>
      <c r="B2196" s="328" t="s">
        <v>248</v>
      </c>
      <c r="C2196" s="329" t="s">
        <v>115</v>
      </c>
      <c r="D2196" s="329">
        <v>186272.1</v>
      </c>
      <c r="E2196" s="366" t="s">
        <v>115</v>
      </c>
    </row>
    <row r="2197" spans="1:5" ht="12.75">
      <c r="A2197" s="328" t="s">
        <v>655</v>
      </c>
      <c r="B2197" s="328" t="s">
        <v>656</v>
      </c>
      <c r="C2197" s="329" t="s">
        <v>115</v>
      </c>
      <c r="D2197" s="329">
        <v>11192.9</v>
      </c>
      <c r="E2197" s="366" t="s">
        <v>115</v>
      </c>
    </row>
    <row r="2198" spans="1:5" ht="12.75">
      <c r="A2198" s="33" t="s">
        <v>249</v>
      </c>
      <c r="B2198" s="33" t="s">
        <v>250</v>
      </c>
      <c r="C2198" s="327">
        <v>165000</v>
      </c>
      <c r="D2198" s="327">
        <v>75674.18</v>
      </c>
      <c r="E2198" s="76">
        <v>45.86</v>
      </c>
    </row>
    <row r="2199" spans="1:5" ht="12.75">
      <c r="A2199" s="328" t="s">
        <v>251</v>
      </c>
      <c r="B2199" s="328" t="s">
        <v>250</v>
      </c>
      <c r="C2199" s="329" t="s">
        <v>115</v>
      </c>
      <c r="D2199" s="329">
        <v>75674.18</v>
      </c>
      <c r="E2199" s="366" t="s">
        <v>115</v>
      </c>
    </row>
    <row r="2200" spans="1:5" ht="12.75">
      <c r="A2200" s="33" t="s">
        <v>252</v>
      </c>
      <c r="B2200" s="33" t="s">
        <v>253</v>
      </c>
      <c r="C2200" s="327">
        <v>673000</v>
      </c>
      <c r="D2200" s="327">
        <v>346639.84</v>
      </c>
      <c r="E2200" s="76">
        <v>51.51</v>
      </c>
    </row>
    <row r="2201" spans="1:5" ht="12.75">
      <c r="A2201" s="328" t="s">
        <v>256</v>
      </c>
      <c r="B2201" s="328" t="s">
        <v>257</v>
      </c>
      <c r="C2201" s="329" t="s">
        <v>115</v>
      </c>
      <c r="D2201" s="329">
        <v>346639.84</v>
      </c>
      <c r="E2201" s="366" t="s">
        <v>115</v>
      </c>
    </row>
    <row r="2202" spans="1:5" ht="12.75">
      <c r="A2202" s="33" t="s">
        <v>260</v>
      </c>
      <c r="B2202" s="33" t="s">
        <v>261</v>
      </c>
      <c r="C2202" s="327">
        <v>280000</v>
      </c>
      <c r="D2202" s="327">
        <v>206749.41</v>
      </c>
      <c r="E2202" s="76">
        <v>73.84</v>
      </c>
    </row>
    <row r="2203" spans="1:5" ht="12.75">
      <c r="A2203" s="328" t="s">
        <v>264</v>
      </c>
      <c r="B2203" s="328" t="s">
        <v>265</v>
      </c>
      <c r="C2203" s="329" t="s">
        <v>115</v>
      </c>
      <c r="D2203" s="329">
        <v>206749.41</v>
      </c>
      <c r="E2203" s="366" t="s">
        <v>115</v>
      </c>
    </row>
    <row r="2204" spans="1:5" ht="12.75">
      <c r="A2204" s="33" t="s">
        <v>284</v>
      </c>
      <c r="B2204" s="33" t="s">
        <v>285</v>
      </c>
      <c r="C2204" s="327">
        <v>38000</v>
      </c>
      <c r="D2204" s="327">
        <v>12888.23</v>
      </c>
      <c r="E2204" s="76">
        <v>33.92</v>
      </c>
    </row>
    <row r="2205" spans="1:5" ht="12.75">
      <c r="A2205" s="328" t="s">
        <v>298</v>
      </c>
      <c r="B2205" s="328" t="s">
        <v>299</v>
      </c>
      <c r="C2205" s="329" t="s">
        <v>115</v>
      </c>
      <c r="D2205" s="329">
        <v>12888.23</v>
      </c>
      <c r="E2205" s="366" t="s">
        <v>115</v>
      </c>
    </row>
    <row r="2206" spans="1:5" ht="12.75">
      <c r="A2206" s="33" t="s">
        <v>307</v>
      </c>
      <c r="B2206" s="33" t="s">
        <v>308</v>
      </c>
      <c r="C2206" s="327">
        <v>11100</v>
      </c>
      <c r="D2206" s="327">
        <v>5537.5</v>
      </c>
      <c r="E2206" s="76">
        <v>49.89</v>
      </c>
    </row>
    <row r="2207" spans="1:5" ht="12.75">
      <c r="A2207" s="328" t="s">
        <v>316</v>
      </c>
      <c r="B2207" s="328" t="s">
        <v>317</v>
      </c>
      <c r="C2207" s="329" t="s">
        <v>115</v>
      </c>
      <c r="D2207" s="329">
        <v>5537.5</v>
      </c>
      <c r="E2207" s="366" t="s">
        <v>115</v>
      </c>
    </row>
    <row r="2208" spans="1:5" ht="12.75">
      <c r="A2208" s="325" t="s">
        <v>732</v>
      </c>
      <c r="B2208" s="325" t="s">
        <v>889</v>
      </c>
      <c r="C2208" s="326">
        <v>1014386</v>
      </c>
      <c r="D2208" s="326">
        <v>315762.94</v>
      </c>
      <c r="E2208" s="365">
        <v>31.13</v>
      </c>
    </row>
    <row r="2209" spans="1:5" ht="12.75">
      <c r="A2209" s="401" t="s">
        <v>665</v>
      </c>
      <c r="B2209" s="402"/>
      <c r="C2209" s="322">
        <v>199620</v>
      </c>
      <c r="D2209" s="322">
        <v>82134.59</v>
      </c>
      <c r="E2209" s="361">
        <v>41.15</v>
      </c>
    </row>
    <row r="2210" spans="1:5" ht="12.75">
      <c r="A2210" s="401" t="s">
        <v>666</v>
      </c>
      <c r="B2210" s="402"/>
      <c r="C2210" s="322">
        <v>199620</v>
      </c>
      <c r="D2210" s="322">
        <v>82134.59</v>
      </c>
      <c r="E2210" s="361">
        <v>41.15</v>
      </c>
    </row>
    <row r="2211" spans="1:5" ht="12.75">
      <c r="A2211" s="33" t="s">
        <v>243</v>
      </c>
      <c r="B2211" s="33" t="s">
        <v>244</v>
      </c>
      <c r="C2211" s="327">
        <v>106601</v>
      </c>
      <c r="D2211" s="327">
        <v>50321.9</v>
      </c>
      <c r="E2211" s="76">
        <v>47.21</v>
      </c>
    </row>
    <row r="2212" spans="1:5" ht="12.75">
      <c r="A2212" s="328" t="s">
        <v>245</v>
      </c>
      <c r="B2212" s="328" t="s">
        <v>246</v>
      </c>
      <c r="C2212" s="329" t="s">
        <v>115</v>
      </c>
      <c r="D2212" s="329">
        <v>50321.9</v>
      </c>
      <c r="E2212" s="366" t="s">
        <v>115</v>
      </c>
    </row>
    <row r="2213" spans="1:5" ht="12.75">
      <c r="A2213" s="328" t="s">
        <v>655</v>
      </c>
      <c r="B2213" s="328" t="s">
        <v>656</v>
      </c>
      <c r="C2213" s="329" t="s">
        <v>115</v>
      </c>
      <c r="D2213" s="329">
        <v>0</v>
      </c>
      <c r="E2213" s="366" t="s">
        <v>115</v>
      </c>
    </row>
    <row r="2214" spans="1:5" ht="12.75">
      <c r="A2214" s="33" t="s">
        <v>249</v>
      </c>
      <c r="B2214" s="33" t="s">
        <v>250</v>
      </c>
      <c r="C2214" s="327">
        <v>7000</v>
      </c>
      <c r="D2214" s="327">
        <v>1500</v>
      </c>
      <c r="E2214" s="76">
        <v>21.43</v>
      </c>
    </row>
    <row r="2215" spans="1:5" ht="12.75">
      <c r="A2215" s="328" t="s">
        <v>251</v>
      </c>
      <c r="B2215" s="328" t="s">
        <v>250</v>
      </c>
      <c r="C2215" s="329" t="s">
        <v>115</v>
      </c>
      <c r="D2215" s="329">
        <v>1500</v>
      </c>
      <c r="E2215" s="366" t="s">
        <v>115</v>
      </c>
    </row>
    <row r="2216" spans="1:5" ht="12.75">
      <c r="A2216" s="33" t="s">
        <v>252</v>
      </c>
      <c r="B2216" s="33" t="s">
        <v>253</v>
      </c>
      <c r="C2216" s="327">
        <v>16500</v>
      </c>
      <c r="D2216" s="327">
        <v>8303.14</v>
      </c>
      <c r="E2216" s="76">
        <v>50.32</v>
      </c>
    </row>
    <row r="2217" spans="1:5" ht="12.75">
      <c r="A2217" s="328" t="s">
        <v>256</v>
      </c>
      <c r="B2217" s="328" t="s">
        <v>257</v>
      </c>
      <c r="C2217" s="329" t="s">
        <v>115</v>
      </c>
      <c r="D2217" s="329">
        <v>8303.14</v>
      </c>
      <c r="E2217" s="366" t="s">
        <v>115</v>
      </c>
    </row>
    <row r="2218" spans="1:5" ht="12.75">
      <c r="A2218" s="33" t="s">
        <v>260</v>
      </c>
      <c r="B2218" s="33" t="s">
        <v>261</v>
      </c>
      <c r="C2218" s="327">
        <v>6519</v>
      </c>
      <c r="D2218" s="327">
        <v>2115.48</v>
      </c>
      <c r="E2218" s="76">
        <v>32.45</v>
      </c>
    </row>
    <row r="2219" spans="1:5" ht="12.75">
      <c r="A2219" s="328" t="s">
        <v>264</v>
      </c>
      <c r="B2219" s="328" t="s">
        <v>265</v>
      </c>
      <c r="C2219" s="329" t="s">
        <v>115</v>
      </c>
      <c r="D2219" s="329">
        <v>2115.48</v>
      </c>
      <c r="E2219" s="366" t="s">
        <v>115</v>
      </c>
    </row>
    <row r="2220" spans="1:5" ht="12.75">
      <c r="A2220" s="33" t="s">
        <v>284</v>
      </c>
      <c r="B2220" s="33" t="s">
        <v>285</v>
      </c>
      <c r="C2220" s="327">
        <v>40000</v>
      </c>
      <c r="D2220" s="327">
        <v>10166.55</v>
      </c>
      <c r="E2220" s="76">
        <v>25.42</v>
      </c>
    </row>
    <row r="2221" spans="1:5" ht="12.75">
      <c r="A2221" s="328" t="s">
        <v>294</v>
      </c>
      <c r="B2221" s="328" t="s">
        <v>295</v>
      </c>
      <c r="C2221" s="329" t="s">
        <v>115</v>
      </c>
      <c r="D2221" s="329">
        <v>6000</v>
      </c>
      <c r="E2221" s="366" t="s">
        <v>115</v>
      </c>
    </row>
    <row r="2222" spans="1:5" ht="12.75">
      <c r="A2222" s="328" t="s">
        <v>300</v>
      </c>
      <c r="B2222" s="328" t="s">
        <v>301</v>
      </c>
      <c r="C2222" s="329" t="s">
        <v>115</v>
      </c>
      <c r="D2222" s="329">
        <v>4166.55</v>
      </c>
      <c r="E2222" s="366" t="s">
        <v>115</v>
      </c>
    </row>
    <row r="2223" spans="1:5" ht="12.75">
      <c r="A2223" s="33" t="s">
        <v>307</v>
      </c>
      <c r="B2223" s="33" t="s">
        <v>308</v>
      </c>
      <c r="C2223" s="327">
        <v>23000</v>
      </c>
      <c r="D2223" s="327">
        <v>9727.52</v>
      </c>
      <c r="E2223" s="76">
        <v>42.29</v>
      </c>
    </row>
    <row r="2224" spans="1:5" ht="12.75">
      <c r="A2224" s="328" t="s">
        <v>309</v>
      </c>
      <c r="B2224" s="328" t="s">
        <v>310</v>
      </c>
      <c r="C2224" s="329" t="s">
        <v>115</v>
      </c>
      <c r="D2224" s="329">
        <v>9727.52</v>
      </c>
      <c r="E2224" s="366" t="s">
        <v>115</v>
      </c>
    </row>
    <row r="2225" spans="1:5" ht="12.75">
      <c r="A2225" s="401" t="s">
        <v>667</v>
      </c>
      <c r="B2225" s="402"/>
      <c r="C2225" s="322">
        <v>623600</v>
      </c>
      <c r="D2225" s="322">
        <v>142324.26</v>
      </c>
      <c r="E2225" s="361">
        <v>22.82</v>
      </c>
    </row>
    <row r="2226" spans="1:5" ht="12.75">
      <c r="A2226" s="401" t="s">
        <v>1341</v>
      </c>
      <c r="B2226" s="402"/>
      <c r="C2226" s="322">
        <v>623600</v>
      </c>
      <c r="D2226" s="322">
        <v>142324.26</v>
      </c>
      <c r="E2226" s="361">
        <v>22.82</v>
      </c>
    </row>
    <row r="2227" spans="1:5" ht="12.75">
      <c r="A2227" s="33" t="s">
        <v>260</v>
      </c>
      <c r="B2227" s="33" t="s">
        <v>261</v>
      </c>
      <c r="C2227" s="327">
        <v>116000</v>
      </c>
      <c r="D2227" s="327">
        <v>25506.76</v>
      </c>
      <c r="E2227" s="76">
        <v>21.99</v>
      </c>
    </row>
    <row r="2228" spans="1:5" ht="12.75">
      <c r="A2228" s="328" t="s">
        <v>262</v>
      </c>
      <c r="B2228" s="328" t="s">
        <v>263</v>
      </c>
      <c r="C2228" s="329" t="s">
        <v>115</v>
      </c>
      <c r="D2228" s="329">
        <v>24745.26</v>
      </c>
      <c r="E2228" s="366" t="s">
        <v>115</v>
      </c>
    </row>
    <row r="2229" spans="1:5" ht="12.75">
      <c r="A2229" s="328" t="s">
        <v>266</v>
      </c>
      <c r="B2229" s="328" t="s">
        <v>267</v>
      </c>
      <c r="C2229" s="329" t="s">
        <v>115</v>
      </c>
      <c r="D2229" s="329">
        <v>761.5</v>
      </c>
      <c r="E2229" s="366" t="s">
        <v>115</v>
      </c>
    </row>
    <row r="2230" spans="1:5" ht="12.75">
      <c r="A2230" s="328" t="s">
        <v>268</v>
      </c>
      <c r="B2230" s="328" t="s">
        <v>269</v>
      </c>
      <c r="C2230" s="329" t="s">
        <v>115</v>
      </c>
      <c r="D2230" s="329">
        <v>0</v>
      </c>
      <c r="E2230" s="366" t="s">
        <v>115</v>
      </c>
    </row>
    <row r="2231" spans="1:5" ht="12.75">
      <c r="A2231" s="33" t="s">
        <v>270</v>
      </c>
      <c r="B2231" s="33" t="s">
        <v>271</v>
      </c>
      <c r="C2231" s="327">
        <v>175600</v>
      </c>
      <c r="D2231" s="327">
        <v>36807.24</v>
      </c>
      <c r="E2231" s="76">
        <v>20.96</v>
      </c>
    </row>
    <row r="2232" spans="1:5" ht="12.75">
      <c r="A2232" s="328" t="s">
        <v>272</v>
      </c>
      <c r="B2232" s="328" t="s">
        <v>273</v>
      </c>
      <c r="C2232" s="329" t="s">
        <v>115</v>
      </c>
      <c r="D2232" s="329">
        <v>0</v>
      </c>
      <c r="E2232" s="366" t="s">
        <v>115</v>
      </c>
    </row>
    <row r="2233" spans="1:5" ht="12.75">
      <c r="A2233" s="328" t="s">
        <v>274</v>
      </c>
      <c r="B2233" s="328" t="s">
        <v>275</v>
      </c>
      <c r="C2233" s="329" t="s">
        <v>115</v>
      </c>
      <c r="D2233" s="329">
        <v>0</v>
      </c>
      <c r="E2233" s="366" t="s">
        <v>115</v>
      </c>
    </row>
    <row r="2234" spans="1:5" ht="12.75">
      <c r="A2234" s="328" t="s">
        <v>276</v>
      </c>
      <c r="B2234" s="328" t="s">
        <v>277</v>
      </c>
      <c r="C2234" s="329" t="s">
        <v>115</v>
      </c>
      <c r="D2234" s="329">
        <v>2108.99</v>
      </c>
      <c r="E2234" s="366" t="s">
        <v>115</v>
      </c>
    </row>
    <row r="2235" spans="1:5" ht="12.75">
      <c r="A2235" s="328" t="s">
        <v>278</v>
      </c>
      <c r="B2235" s="328" t="s">
        <v>279</v>
      </c>
      <c r="C2235" s="329" t="s">
        <v>115</v>
      </c>
      <c r="D2235" s="329">
        <v>1626.15</v>
      </c>
      <c r="E2235" s="366" t="s">
        <v>115</v>
      </c>
    </row>
    <row r="2236" spans="1:5" ht="12.75">
      <c r="A2236" s="328" t="s">
        <v>280</v>
      </c>
      <c r="B2236" s="328" t="s">
        <v>281</v>
      </c>
      <c r="C2236" s="329" t="s">
        <v>115</v>
      </c>
      <c r="D2236" s="329">
        <v>33072.1</v>
      </c>
      <c r="E2236" s="366" t="s">
        <v>115</v>
      </c>
    </row>
    <row r="2237" spans="1:5" ht="12.75">
      <c r="A2237" s="328" t="s">
        <v>282</v>
      </c>
      <c r="B2237" s="328" t="s">
        <v>283</v>
      </c>
      <c r="C2237" s="329" t="s">
        <v>115</v>
      </c>
      <c r="D2237" s="329">
        <v>0</v>
      </c>
      <c r="E2237" s="366" t="s">
        <v>115</v>
      </c>
    </row>
    <row r="2238" spans="1:5" ht="12.75">
      <c r="A2238" s="33" t="s">
        <v>284</v>
      </c>
      <c r="B2238" s="33" t="s">
        <v>285</v>
      </c>
      <c r="C2238" s="327">
        <v>221000</v>
      </c>
      <c r="D2238" s="327">
        <v>75702.63</v>
      </c>
      <c r="E2238" s="76">
        <v>34.25</v>
      </c>
    </row>
    <row r="2239" spans="1:5" ht="12.75">
      <c r="A2239" s="328" t="s">
        <v>286</v>
      </c>
      <c r="B2239" s="328" t="s">
        <v>287</v>
      </c>
      <c r="C2239" s="329" t="s">
        <v>115</v>
      </c>
      <c r="D2239" s="329">
        <v>0</v>
      </c>
      <c r="E2239" s="366" t="s">
        <v>115</v>
      </c>
    </row>
    <row r="2240" spans="1:5" ht="12.75">
      <c r="A2240" s="328" t="s">
        <v>288</v>
      </c>
      <c r="B2240" s="328" t="s">
        <v>289</v>
      </c>
      <c r="C2240" s="329" t="s">
        <v>115</v>
      </c>
      <c r="D2240" s="329">
        <v>0</v>
      </c>
      <c r="E2240" s="366" t="s">
        <v>115</v>
      </c>
    </row>
    <row r="2241" spans="1:5" ht="12.75">
      <c r="A2241" s="328" t="s">
        <v>292</v>
      </c>
      <c r="B2241" s="328" t="s">
        <v>293</v>
      </c>
      <c r="C2241" s="329" t="s">
        <v>115</v>
      </c>
      <c r="D2241" s="329">
        <v>0</v>
      </c>
      <c r="E2241" s="366" t="s">
        <v>115</v>
      </c>
    </row>
    <row r="2242" spans="1:5" ht="12.75">
      <c r="A2242" s="328" t="s">
        <v>294</v>
      </c>
      <c r="B2242" s="328" t="s">
        <v>295</v>
      </c>
      <c r="C2242" s="329" t="s">
        <v>115</v>
      </c>
      <c r="D2242" s="329">
        <v>0</v>
      </c>
      <c r="E2242" s="366" t="s">
        <v>115</v>
      </c>
    </row>
    <row r="2243" spans="1:5" ht="12.75">
      <c r="A2243" s="328" t="s">
        <v>296</v>
      </c>
      <c r="B2243" s="328" t="s">
        <v>297</v>
      </c>
      <c r="C2243" s="329" t="s">
        <v>115</v>
      </c>
      <c r="D2243" s="329">
        <v>12342.09</v>
      </c>
      <c r="E2243" s="366" t="s">
        <v>115</v>
      </c>
    </row>
    <row r="2244" spans="1:5" ht="12.75">
      <c r="A2244" s="328" t="s">
        <v>298</v>
      </c>
      <c r="B2244" s="328" t="s">
        <v>299</v>
      </c>
      <c r="C2244" s="329" t="s">
        <v>115</v>
      </c>
      <c r="D2244" s="329">
        <v>49173.04</v>
      </c>
      <c r="E2244" s="366" t="s">
        <v>115</v>
      </c>
    </row>
    <row r="2245" spans="1:5" ht="12.75">
      <c r="A2245" s="328" t="s">
        <v>300</v>
      </c>
      <c r="B2245" s="328" t="s">
        <v>301</v>
      </c>
      <c r="C2245" s="329" t="s">
        <v>115</v>
      </c>
      <c r="D2245" s="329">
        <v>0</v>
      </c>
      <c r="E2245" s="366" t="s">
        <v>115</v>
      </c>
    </row>
    <row r="2246" spans="1:5" ht="12.75">
      <c r="A2246" s="328" t="s">
        <v>302</v>
      </c>
      <c r="B2246" s="328" t="s">
        <v>303</v>
      </c>
      <c r="C2246" s="329" t="s">
        <v>115</v>
      </c>
      <c r="D2246" s="329">
        <v>14187.5</v>
      </c>
      <c r="E2246" s="366" t="s">
        <v>115</v>
      </c>
    </row>
    <row r="2247" spans="1:5" ht="12.75">
      <c r="A2247" s="33" t="s">
        <v>304</v>
      </c>
      <c r="B2247" s="33" t="s">
        <v>305</v>
      </c>
      <c r="C2247" s="327">
        <v>56000</v>
      </c>
      <c r="D2247" s="327">
        <v>0</v>
      </c>
      <c r="E2247" s="76">
        <v>0</v>
      </c>
    </row>
    <row r="2248" spans="1:5" ht="12.75">
      <c r="A2248" s="328" t="s">
        <v>306</v>
      </c>
      <c r="B2248" s="328" t="s">
        <v>305</v>
      </c>
      <c r="C2248" s="329" t="s">
        <v>115</v>
      </c>
      <c r="D2248" s="329">
        <v>0</v>
      </c>
      <c r="E2248" s="366" t="s">
        <v>115</v>
      </c>
    </row>
    <row r="2249" spans="1:5" ht="12.75">
      <c r="A2249" s="33" t="s">
        <v>307</v>
      </c>
      <c r="B2249" s="33" t="s">
        <v>308</v>
      </c>
      <c r="C2249" s="327">
        <v>53000</v>
      </c>
      <c r="D2249" s="327">
        <v>4307.5</v>
      </c>
      <c r="E2249" s="76">
        <v>8.13</v>
      </c>
    </row>
    <row r="2250" spans="1:5" ht="12.75">
      <c r="A2250" s="328" t="s">
        <v>311</v>
      </c>
      <c r="B2250" s="328" t="s">
        <v>312</v>
      </c>
      <c r="C2250" s="329" t="s">
        <v>115</v>
      </c>
      <c r="D2250" s="329">
        <v>0</v>
      </c>
      <c r="E2250" s="366" t="s">
        <v>115</v>
      </c>
    </row>
    <row r="2251" spans="1:5" ht="12.75">
      <c r="A2251" s="328" t="s">
        <v>313</v>
      </c>
      <c r="B2251" s="328" t="s">
        <v>314</v>
      </c>
      <c r="C2251" s="329" t="s">
        <v>115</v>
      </c>
      <c r="D2251" s="329">
        <v>220</v>
      </c>
      <c r="E2251" s="366" t="s">
        <v>115</v>
      </c>
    </row>
    <row r="2252" spans="1:5" ht="12.75">
      <c r="A2252" s="328" t="s">
        <v>315</v>
      </c>
      <c r="B2252" s="328" t="s">
        <v>57</v>
      </c>
      <c r="C2252" s="329" t="s">
        <v>115</v>
      </c>
      <c r="D2252" s="329">
        <v>0</v>
      </c>
      <c r="E2252" s="366" t="s">
        <v>115</v>
      </c>
    </row>
    <row r="2253" spans="1:5" ht="12.75">
      <c r="A2253" s="328" t="s">
        <v>316</v>
      </c>
      <c r="B2253" s="328" t="s">
        <v>317</v>
      </c>
      <c r="C2253" s="329" t="s">
        <v>115</v>
      </c>
      <c r="D2253" s="329">
        <v>220</v>
      </c>
      <c r="E2253" s="366" t="s">
        <v>115</v>
      </c>
    </row>
    <row r="2254" spans="1:5" ht="12.75">
      <c r="A2254" s="328" t="s">
        <v>319</v>
      </c>
      <c r="B2254" s="328" t="s">
        <v>308</v>
      </c>
      <c r="C2254" s="329" t="s">
        <v>115</v>
      </c>
      <c r="D2254" s="329">
        <v>3867.5</v>
      </c>
      <c r="E2254" s="366" t="s">
        <v>115</v>
      </c>
    </row>
    <row r="2255" spans="1:5" ht="12.75">
      <c r="A2255" s="33" t="s">
        <v>326</v>
      </c>
      <c r="B2255" s="33" t="s">
        <v>327</v>
      </c>
      <c r="C2255" s="327">
        <v>2000</v>
      </c>
      <c r="D2255" s="327">
        <v>0.13</v>
      </c>
      <c r="E2255" s="76">
        <v>0.01</v>
      </c>
    </row>
    <row r="2256" spans="1:5" ht="12.75">
      <c r="A2256" s="328" t="s">
        <v>328</v>
      </c>
      <c r="B2256" s="328" t="s">
        <v>329</v>
      </c>
      <c r="C2256" s="329" t="s">
        <v>115</v>
      </c>
      <c r="D2256" s="329">
        <v>0</v>
      </c>
      <c r="E2256" s="366" t="s">
        <v>115</v>
      </c>
    </row>
    <row r="2257" spans="1:5" ht="12.75">
      <c r="A2257" s="328" t="s">
        <v>331</v>
      </c>
      <c r="B2257" s="328" t="s">
        <v>332</v>
      </c>
      <c r="C2257" s="329" t="s">
        <v>115</v>
      </c>
      <c r="D2257" s="329">
        <v>0.13</v>
      </c>
      <c r="E2257" s="366" t="s">
        <v>115</v>
      </c>
    </row>
    <row r="2258" spans="1:5" ht="12.75">
      <c r="A2258" s="401" t="s">
        <v>670</v>
      </c>
      <c r="B2258" s="402"/>
      <c r="C2258" s="322">
        <v>186166</v>
      </c>
      <c r="D2258" s="322">
        <v>91304.09</v>
      </c>
      <c r="E2258" s="361">
        <v>49.04</v>
      </c>
    </row>
    <row r="2259" spans="1:5" ht="12.75">
      <c r="A2259" s="401" t="s">
        <v>779</v>
      </c>
      <c r="B2259" s="402"/>
      <c r="C2259" s="322">
        <v>18398</v>
      </c>
      <c r="D2259" s="322">
        <v>4312.5</v>
      </c>
      <c r="E2259" s="361">
        <v>23.44</v>
      </c>
    </row>
    <row r="2260" spans="1:5" ht="12.75">
      <c r="A2260" s="33" t="s">
        <v>243</v>
      </c>
      <c r="B2260" s="33" t="s">
        <v>244</v>
      </c>
      <c r="C2260" s="327">
        <v>2250</v>
      </c>
      <c r="D2260" s="327">
        <v>0</v>
      </c>
      <c r="E2260" s="76">
        <v>0</v>
      </c>
    </row>
    <row r="2261" spans="1:5" ht="12.75">
      <c r="A2261" s="328" t="s">
        <v>245</v>
      </c>
      <c r="B2261" s="328" t="s">
        <v>246</v>
      </c>
      <c r="C2261" s="329" t="s">
        <v>115</v>
      </c>
      <c r="D2261" s="329">
        <v>0</v>
      </c>
      <c r="E2261" s="366" t="s">
        <v>115</v>
      </c>
    </row>
    <row r="2262" spans="1:5" ht="12.75">
      <c r="A2262" s="33" t="s">
        <v>252</v>
      </c>
      <c r="B2262" s="33" t="s">
        <v>253</v>
      </c>
      <c r="C2262" s="327">
        <v>388</v>
      </c>
      <c r="D2262" s="327">
        <v>0</v>
      </c>
      <c r="E2262" s="76">
        <v>0</v>
      </c>
    </row>
    <row r="2263" spans="1:5" ht="12.75">
      <c r="A2263" s="328" t="s">
        <v>256</v>
      </c>
      <c r="B2263" s="328" t="s">
        <v>257</v>
      </c>
      <c r="C2263" s="329" t="s">
        <v>115</v>
      </c>
      <c r="D2263" s="329">
        <v>0</v>
      </c>
      <c r="E2263" s="366" t="s">
        <v>115</v>
      </c>
    </row>
    <row r="2264" spans="1:5" ht="12.75">
      <c r="A2264" s="33" t="s">
        <v>260</v>
      </c>
      <c r="B2264" s="33" t="s">
        <v>261</v>
      </c>
      <c r="C2264" s="327">
        <v>1360</v>
      </c>
      <c r="D2264" s="327">
        <v>0</v>
      </c>
      <c r="E2264" s="76">
        <v>0</v>
      </c>
    </row>
    <row r="2265" spans="1:5" ht="12.75">
      <c r="A2265" s="328" t="s">
        <v>262</v>
      </c>
      <c r="B2265" s="328" t="s">
        <v>263</v>
      </c>
      <c r="C2265" s="329" t="s">
        <v>115</v>
      </c>
      <c r="D2265" s="329">
        <v>0</v>
      </c>
      <c r="E2265" s="366" t="s">
        <v>115</v>
      </c>
    </row>
    <row r="2266" spans="1:5" ht="12.75">
      <c r="A2266" s="33" t="s">
        <v>284</v>
      </c>
      <c r="B2266" s="33" t="s">
        <v>285</v>
      </c>
      <c r="C2266" s="327">
        <v>14400</v>
      </c>
      <c r="D2266" s="327">
        <v>4312.5</v>
      </c>
      <c r="E2266" s="76">
        <v>29.95</v>
      </c>
    </row>
    <row r="2267" spans="1:5" ht="12.75">
      <c r="A2267" s="328" t="s">
        <v>286</v>
      </c>
      <c r="B2267" s="328" t="s">
        <v>287</v>
      </c>
      <c r="C2267" s="329" t="s">
        <v>115</v>
      </c>
      <c r="D2267" s="329">
        <v>4312.5</v>
      </c>
      <c r="E2267" s="366" t="s">
        <v>115</v>
      </c>
    </row>
    <row r="2268" spans="1:5" ht="12.75">
      <c r="A2268" s="328" t="s">
        <v>298</v>
      </c>
      <c r="B2268" s="328" t="s">
        <v>299</v>
      </c>
      <c r="C2268" s="329" t="s">
        <v>115</v>
      </c>
      <c r="D2268" s="329">
        <v>0</v>
      </c>
      <c r="E2268" s="366" t="s">
        <v>115</v>
      </c>
    </row>
    <row r="2269" spans="1:5" ht="12.75">
      <c r="A2269" s="401" t="s">
        <v>766</v>
      </c>
      <c r="B2269" s="402"/>
      <c r="C2269" s="322">
        <v>167768</v>
      </c>
      <c r="D2269" s="322">
        <v>86991.59</v>
      </c>
      <c r="E2269" s="361">
        <v>51.85</v>
      </c>
    </row>
    <row r="2270" spans="1:5" ht="12.75">
      <c r="A2270" s="33" t="s">
        <v>243</v>
      </c>
      <c r="B2270" s="33" t="s">
        <v>244</v>
      </c>
      <c r="C2270" s="327">
        <v>117015</v>
      </c>
      <c r="D2270" s="327">
        <v>59447.59</v>
      </c>
      <c r="E2270" s="76">
        <v>50.8</v>
      </c>
    </row>
    <row r="2271" spans="1:5" ht="12.75">
      <c r="A2271" s="328" t="s">
        <v>245</v>
      </c>
      <c r="B2271" s="328" t="s">
        <v>246</v>
      </c>
      <c r="C2271" s="329" t="s">
        <v>115</v>
      </c>
      <c r="D2271" s="329">
        <v>59447.59</v>
      </c>
      <c r="E2271" s="366" t="s">
        <v>115</v>
      </c>
    </row>
    <row r="2272" spans="1:5" ht="12.75">
      <c r="A2272" s="33" t="s">
        <v>249</v>
      </c>
      <c r="B2272" s="33" t="s">
        <v>250</v>
      </c>
      <c r="C2272" s="327">
        <v>3001</v>
      </c>
      <c r="D2272" s="327">
        <v>1500</v>
      </c>
      <c r="E2272" s="76">
        <v>49.98</v>
      </c>
    </row>
    <row r="2273" spans="1:5" ht="12.75">
      <c r="A2273" s="328" t="s">
        <v>251</v>
      </c>
      <c r="B2273" s="328" t="s">
        <v>250</v>
      </c>
      <c r="C2273" s="329" t="s">
        <v>115</v>
      </c>
      <c r="D2273" s="329">
        <v>1500</v>
      </c>
      <c r="E2273" s="366" t="s">
        <v>115</v>
      </c>
    </row>
    <row r="2274" spans="1:5" ht="12.75">
      <c r="A2274" s="33" t="s">
        <v>252</v>
      </c>
      <c r="B2274" s="33" t="s">
        <v>253</v>
      </c>
      <c r="C2274" s="327">
        <v>21373</v>
      </c>
      <c r="D2274" s="327">
        <v>9808.84</v>
      </c>
      <c r="E2274" s="76">
        <v>45.89</v>
      </c>
    </row>
    <row r="2275" spans="1:5" ht="12.75">
      <c r="A2275" s="328" t="s">
        <v>256</v>
      </c>
      <c r="B2275" s="328" t="s">
        <v>257</v>
      </c>
      <c r="C2275" s="329" t="s">
        <v>115</v>
      </c>
      <c r="D2275" s="329">
        <v>9808.84</v>
      </c>
      <c r="E2275" s="366" t="s">
        <v>115</v>
      </c>
    </row>
    <row r="2276" spans="1:5" ht="12.75">
      <c r="A2276" s="33" t="s">
        <v>260</v>
      </c>
      <c r="B2276" s="33" t="s">
        <v>261</v>
      </c>
      <c r="C2276" s="327">
        <v>26379</v>
      </c>
      <c r="D2276" s="327">
        <v>16235.16</v>
      </c>
      <c r="E2276" s="76">
        <v>61.55</v>
      </c>
    </row>
    <row r="2277" spans="1:5" ht="12.75">
      <c r="A2277" s="328" t="s">
        <v>264</v>
      </c>
      <c r="B2277" s="328" t="s">
        <v>265</v>
      </c>
      <c r="C2277" s="329" t="s">
        <v>115</v>
      </c>
      <c r="D2277" s="329">
        <v>16235.16</v>
      </c>
      <c r="E2277" s="366" t="s">
        <v>115</v>
      </c>
    </row>
    <row r="2278" spans="1:5" ht="12.75">
      <c r="A2278" s="401" t="s">
        <v>672</v>
      </c>
      <c r="B2278" s="402"/>
      <c r="C2278" s="322">
        <v>5000</v>
      </c>
      <c r="D2278" s="322">
        <v>0</v>
      </c>
      <c r="E2278" s="361">
        <v>0</v>
      </c>
    </row>
    <row r="2279" spans="1:5" ht="12.75">
      <c r="A2279" s="401" t="s">
        <v>868</v>
      </c>
      <c r="B2279" s="402"/>
      <c r="C2279" s="322">
        <v>5000</v>
      </c>
      <c r="D2279" s="322">
        <v>0</v>
      </c>
      <c r="E2279" s="361">
        <v>0</v>
      </c>
    </row>
    <row r="2280" spans="1:5" ht="12.75">
      <c r="A2280" s="33" t="s">
        <v>270</v>
      </c>
      <c r="B2280" s="33" t="s">
        <v>271</v>
      </c>
      <c r="C2280" s="327">
        <v>2500</v>
      </c>
      <c r="D2280" s="327">
        <v>0</v>
      </c>
      <c r="E2280" s="76">
        <v>0</v>
      </c>
    </row>
    <row r="2281" spans="1:5" ht="12.75">
      <c r="A2281" s="328" t="s">
        <v>272</v>
      </c>
      <c r="B2281" s="328" t="s">
        <v>273</v>
      </c>
      <c r="C2281" s="329" t="s">
        <v>115</v>
      </c>
      <c r="D2281" s="329">
        <v>0</v>
      </c>
      <c r="E2281" s="366" t="s">
        <v>115</v>
      </c>
    </row>
    <row r="2282" spans="1:5" ht="12.75">
      <c r="A2282" s="33" t="s">
        <v>304</v>
      </c>
      <c r="B2282" s="33" t="s">
        <v>305</v>
      </c>
      <c r="C2282" s="327">
        <v>2500</v>
      </c>
      <c r="D2282" s="327">
        <v>0</v>
      </c>
      <c r="E2282" s="76">
        <v>0</v>
      </c>
    </row>
    <row r="2283" spans="1:5" ht="12.75">
      <c r="A2283" s="328" t="s">
        <v>306</v>
      </c>
      <c r="B2283" s="328" t="s">
        <v>305</v>
      </c>
      <c r="C2283" s="329" t="s">
        <v>115</v>
      </c>
      <c r="D2283" s="329">
        <v>0</v>
      </c>
      <c r="E2283" s="366" t="s">
        <v>115</v>
      </c>
    </row>
    <row r="2284" spans="1:5" ht="12.75">
      <c r="A2284" s="325" t="s">
        <v>738</v>
      </c>
      <c r="B2284" s="325" t="s">
        <v>899</v>
      </c>
      <c r="C2284" s="326">
        <v>177028</v>
      </c>
      <c r="D2284" s="326">
        <v>46754.72</v>
      </c>
      <c r="E2284" s="365">
        <v>26.41</v>
      </c>
    </row>
    <row r="2285" spans="1:5" ht="12.75">
      <c r="A2285" s="401" t="s">
        <v>670</v>
      </c>
      <c r="B2285" s="402"/>
      <c r="C2285" s="322">
        <v>177028</v>
      </c>
      <c r="D2285" s="322">
        <v>46754.72</v>
      </c>
      <c r="E2285" s="361">
        <v>26.41</v>
      </c>
    </row>
    <row r="2286" spans="1:5" ht="12.75">
      <c r="A2286" s="401" t="s">
        <v>765</v>
      </c>
      <c r="B2286" s="402"/>
      <c r="C2286" s="322">
        <v>177028</v>
      </c>
      <c r="D2286" s="322">
        <v>46754.72</v>
      </c>
      <c r="E2286" s="361">
        <v>26.41</v>
      </c>
    </row>
    <row r="2287" spans="1:5" ht="12.75">
      <c r="A2287" s="33" t="s">
        <v>399</v>
      </c>
      <c r="B2287" s="33" t="s">
        <v>400</v>
      </c>
      <c r="C2287" s="327">
        <v>177028</v>
      </c>
      <c r="D2287" s="327">
        <v>46754.72</v>
      </c>
      <c r="E2287" s="76">
        <v>26.41</v>
      </c>
    </row>
    <row r="2288" spans="1:5" ht="12.75">
      <c r="A2288" s="328" t="s">
        <v>401</v>
      </c>
      <c r="B2288" s="328" t="s">
        <v>232</v>
      </c>
      <c r="C2288" s="329" t="s">
        <v>115</v>
      </c>
      <c r="D2288" s="329">
        <v>6825</v>
      </c>
      <c r="E2288" s="366" t="s">
        <v>115</v>
      </c>
    </row>
    <row r="2289" spans="1:5" ht="12.75">
      <c r="A2289" s="328" t="s">
        <v>405</v>
      </c>
      <c r="B2289" s="328" t="s">
        <v>234</v>
      </c>
      <c r="C2289" s="329" t="s">
        <v>115</v>
      </c>
      <c r="D2289" s="329">
        <v>17250</v>
      </c>
      <c r="E2289" s="366" t="s">
        <v>115</v>
      </c>
    </row>
    <row r="2290" spans="1:5" ht="12.75">
      <c r="A2290" s="328" t="s">
        <v>406</v>
      </c>
      <c r="B2290" s="328" t="s">
        <v>235</v>
      </c>
      <c r="C2290" s="329" t="s">
        <v>115</v>
      </c>
      <c r="D2290" s="329">
        <v>22679.72</v>
      </c>
      <c r="E2290" s="366" t="s">
        <v>115</v>
      </c>
    </row>
    <row r="2291" spans="1:5" ht="12.75">
      <c r="A2291" s="325" t="s">
        <v>694</v>
      </c>
      <c r="B2291" s="325" t="s">
        <v>901</v>
      </c>
      <c r="C2291" s="326">
        <v>328743</v>
      </c>
      <c r="D2291" s="326">
        <v>9.11</v>
      </c>
      <c r="E2291" s="365">
        <v>0</v>
      </c>
    </row>
    <row r="2292" spans="1:5" ht="12.75">
      <c r="A2292" s="401" t="s">
        <v>667</v>
      </c>
      <c r="B2292" s="402"/>
      <c r="C2292" s="322">
        <v>304100</v>
      </c>
      <c r="D2292" s="322">
        <v>9.11</v>
      </c>
      <c r="E2292" s="361">
        <v>0</v>
      </c>
    </row>
    <row r="2293" spans="1:5" ht="12.75">
      <c r="A2293" s="401" t="s">
        <v>1341</v>
      </c>
      <c r="B2293" s="402"/>
      <c r="C2293" s="322">
        <v>304100</v>
      </c>
      <c r="D2293" s="322">
        <v>9.11</v>
      </c>
      <c r="E2293" s="361">
        <v>0</v>
      </c>
    </row>
    <row r="2294" spans="1:5" ht="12.75">
      <c r="A2294" s="33" t="s">
        <v>399</v>
      </c>
      <c r="B2294" s="33" t="s">
        <v>400</v>
      </c>
      <c r="C2294" s="327">
        <v>299100</v>
      </c>
      <c r="D2294" s="327">
        <v>9.11</v>
      </c>
      <c r="E2294" s="76">
        <v>0</v>
      </c>
    </row>
    <row r="2295" spans="1:5" ht="12.75">
      <c r="A2295" s="328" t="s">
        <v>401</v>
      </c>
      <c r="B2295" s="328" t="s">
        <v>232</v>
      </c>
      <c r="C2295" s="329" t="s">
        <v>115</v>
      </c>
      <c r="D2295" s="329">
        <v>0</v>
      </c>
      <c r="E2295" s="366" t="s">
        <v>115</v>
      </c>
    </row>
    <row r="2296" spans="1:5" ht="12.75">
      <c r="A2296" s="328" t="s">
        <v>402</v>
      </c>
      <c r="B2296" s="328" t="s">
        <v>233</v>
      </c>
      <c r="C2296" s="329" t="s">
        <v>115</v>
      </c>
      <c r="D2296" s="329">
        <v>9.11</v>
      </c>
      <c r="E2296" s="366" t="s">
        <v>115</v>
      </c>
    </row>
    <row r="2297" spans="1:5" ht="12.75">
      <c r="A2297" s="328" t="s">
        <v>403</v>
      </c>
      <c r="B2297" s="328" t="s">
        <v>404</v>
      </c>
      <c r="C2297" s="329" t="s">
        <v>115</v>
      </c>
      <c r="D2297" s="329">
        <v>0</v>
      </c>
      <c r="E2297" s="366" t="s">
        <v>115</v>
      </c>
    </row>
    <row r="2298" spans="1:5" ht="12.75">
      <c r="A2298" s="328" t="s">
        <v>405</v>
      </c>
      <c r="B2298" s="328" t="s">
        <v>234</v>
      </c>
      <c r="C2298" s="329" t="s">
        <v>115</v>
      </c>
      <c r="D2298" s="329">
        <v>0</v>
      </c>
      <c r="E2298" s="366" t="s">
        <v>115</v>
      </c>
    </row>
    <row r="2299" spans="1:5" ht="12.75">
      <c r="A2299" s="328" t="s">
        <v>406</v>
      </c>
      <c r="B2299" s="328" t="s">
        <v>235</v>
      </c>
      <c r="C2299" s="329" t="s">
        <v>115</v>
      </c>
      <c r="D2299" s="329">
        <v>0</v>
      </c>
      <c r="E2299" s="366" t="s">
        <v>115</v>
      </c>
    </row>
    <row r="2300" spans="1:5" ht="12.75">
      <c r="A2300" s="33" t="s">
        <v>417</v>
      </c>
      <c r="B2300" s="33" t="s">
        <v>418</v>
      </c>
      <c r="C2300" s="327">
        <v>5000</v>
      </c>
      <c r="D2300" s="327">
        <v>0</v>
      </c>
      <c r="E2300" s="76">
        <v>0</v>
      </c>
    </row>
    <row r="2301" spans="1:5" ht="12.75">
      <c r="A2301" s="328" t="s">
        <v>419</v>
      </c>
      <c r="B2301" s="328" t="s">
        <v>420</v>
      </c>
      <c r="C2301" s="329" t="s">
        <v>115</v>
      </c>
      <c r="D2301" s="329">
        <v>0</v>
      </c>
      <c r="E2301" s="366" t="s">
        <v>115</v>
      </c>
    </row>
    <row r="2302" spans="1:5" ht="12.75">
      <c r="A2302" s="401" t="s">
        <v>670</v>
      </c>
      <c r="B2302" s="402"/>
      <c r="C2302" s="322">
        <v>24643</v>
      </c>
      <c r="D2302" s="322">
        <v>0</v>
      </c>
      <c r="E2302" s="361">
        <v>0</v>
      </c>
    </row>
    <row r="2303" spans="1:5" ht="12.75">
      <c r="A2303" s="401" t="s">
        <v>766</v>
      </c>
      <c r="B2303" s="402"/>
      <c r="C2303" s="322">
        <v>24643</v>
      </c>
      <c r="D2303" s="322">
        <v>0</v>
      </c>
      <c r="E2303" s="361">
        <v>0</v>
      </c>
    </row>
    <row r="2304" spans="1:5" ht="12.75">
      <c r="A2304" s="33" t="s">
        <v>399</v>
      </c>
      <c r="B2304" s="33" t="s">
        <v>400</v>
      </c>
      <c r="C2304" s="327">
        <v>24643</v>
      </c>
      <c r="D2304" s="327">
        <v>0</v>
      </c>
      <c r="E2304" s="76">
        <v>0</v>
      </c>
    </row>
    <row r="2305" spans="1:5" ht="12.75">
      <c r="A2305" s="328" t="s">
        <v>405</v>
      </c>
      <c r="B2305" s="328" t="s">
        <v>234</v>
      </c>
      <c r="C2305" s="329" t="s">
        <v>115</v>
      </c>
      <c r="D2305" s="329">
        <v>0</v>
      </c>
      <c r="E2305" s="366" t="s">
        <v>115</v>
      </c>
    </row>
    <row r="2306" spans="1:5" ht="12.75">
      <c r="A2306" s="403" t="s">
        <v>1046</v>
      </c>
      <c r="B2306" s="402"/>
      <c r="C2306" s="321">
        <v>13663730</v>
      </c>
      <c r="D2306" s="321">
        <v>6726155.67</v>
      </c>
      <c r="E2306" s="363">
        <v>49.23</v>
      </c>
    </row>
    <row r="2307" spans="1:5" ht="12.75">
      <c r="A2307" s="323" t="s">
        <v>792</v>
      </c>
      <c r="B2307" s="323" t="s">
        <v>793</v>
      </c>
      <c r="C2307" s="324">
        <v>13663730</v>
      </c>
      <c r="D2307" s="324">
        <v>6726155.67</v>
      </c>
      <c r="E2307" s="364">
        <v>49.23</v>
      </c>
    </row>
    <row r="2308" spans="1:5" ht="12.75">
      <c r="A2308" s="325" t="s">
        <v>676</v>
      </c>
      <c r="B2308" s="325" t="s">
        <v>1157</v>
      </c>
      <c r="C2308" s="326">
        <v>10199578</v>
      </c>
      <c r="D2308" s="326">
        <v>5180343.07</v>
      </c>
      <c r="E2308" s="365">
        <v>50.79</v>
      </c>
    </row>
    <row r="2309" spans="1:5" ht="12.75">
      <c r="A2309" s="401" t="s">
        <v>670</v>
      </c>
      <c r="B2309" s="402"/>
      <c r="C2309" s="322">
        <v>10199578</v>
      </c>
      <c r="D2309" s="322">
        <v>5180343.07</v>
      </c>
      <c r="E2309" s="361">
        <v>50.79</v>
      </c>
    </row>
    <row r="2310" spans="1:5" ht="12.75">
      <c r="A2310" s="401" t="s">
        <v>765</v>
      </c>
      <c r="B2310" s="402"/>
      <c r="C2310" s="322">
        <v>713978</v>
      </c>
      <c r="D2310" s="322">
        <v>427245.78</v>
      </c>
      <c r="E2310" s="361">
        <v>59.84</v>
      </c>
    </row>
    <row r="2311" spans="1:5" ht="12.75">
      <c r="A2311" s="33" t="s">
        <v>260</v>
      </c>
      <c r="B2311" s="33" t="s">
        <v>261</v>
      </c>
      <c r="C2311" s="327">
        <v>39000</v>
      </c>
      <c r="D2311" s="327">
        <v>27990.16</v>
      </c>
      <c r="E2311" s="76">
        <v>71.77</v>
      </c>
    </row>
    <row r="2312" spans="1:5" ht="12.75">
      <c r="A2312" s="328" t="s">
        <v>262</v>
      </c>
      <c r="B2312" s="328" t="s">
        <v>263</v>
      </c>
      <c r="C2312" s="329" t="s">
        <v>115</v>
      </c>
      <c r="D2312" s="329">
        <v>27490.16</v>
      </c>
      <c r="E2312" s="366" t="s">
        <v>115</v>
      </c>
    </row>
    <row r="2313" spans="1:5" ht="12.75">
      <c r="A2313" s="328" t="s">
        <v>266</v>
      </c>
      <c r="B2313" s="328" t="s">
        <v>267</v>
      </c>
      <c r="C2313" s="329" t="s">
        <v>115</v>
      </c>
      <c r="D2313" s="329">
        <v>500</v>
      </c>
      <c r="E2313" s="366" t="s">
        <v>115</v>
      </c>
    </row>
    <row r="2314" spans="1:5" ht="12.75">
      <c r="A2314" s="33" t="s">
        <v>270</v>
      </c>
      <c r="B2314" s="33" t="s">
        <v>271</v>
      </c>
      <c r="C2314" s="327">
        <v>195217</v>
      </c>
      <c r="D2314" s="327">
        <v>121954.92</v>
      </c>
      <c r="E2314" s="76">
        <v>62.47</v>
      </c>
    </row>
    <row r="2315" spans="1:5" ht="12.75">
      <c r="A2315" s="328" t="s">
        <v>272</v>
      </c>
      <c r="B2315" s="328" t="s">
        <v>273</v>
      </c>
      <c r="C2315" s="329" t="s">
        <v>115</v>
      </c>
      <c r="D2315" s="329">
        <v>12500.27</v>
      </c>
      <c r="E2315" s="366" t="s">
        <v>115</v>
      </c>
    </row>
    <row r="2316" spans="1:5" ht="12.75">
      <c r="A2316" s="328" t="s">
        <v>276</v>
      </c>
      <c r="B2316" s="328" t="s">
        <v>277</v>
      </c>
      <c r="C2316" s="329" t="s">
        <v>115</v>
      </c>
      <c r="D2316" s="329">
        <v>79832.35</v>
      </c>
      <c r="E2316" s="366" t="s">
        <v>115</v>
      </c>
    </row>
    <row r="2317" spans="1:5" ht="12.75">
      <c r="A2317" s="328" t="s">
        <v>278</v>
      </c>
      <c r="B2317" s="328" t="s">
        <v>279</v>
      </c>
      <c r="C2317" s="329" t="s">
        <v>115</v>
      </c>
      <c r="D2317" s="329">
        <v>26745.55</v>
      </c>
      <c r="E2317" s="366" t="s">
        <v>115</v>
      </c>
    </row>
    <row r="2318" spans="1:5" ht="12.75">
      <c r="A2318" s="328" t="s">
        <v>280</v>
      </c>
      <c r="B2318" s="328" t="s">
        <v>281</v>
      </c>
      <c r="C2318" s="329" t="s">
        <v>115</v>
      </c>
      <c r="D2318" s="329">
        <v>0</v>
      </c>
      <c r="E2318" s="366" t="s">
        <v>115</v>
      </c>
    </row>
    <row r="2319" spans="1:5" ht="12.75">
      <c r="A2319" s="328" t="s">
        <v>282</v>
      </c>
      <c r="B2319" s="328" t="s">
        <v>283</v>
      </c>
      <c r="C2319" s="329" t="s">
        <v>115</v>
      </c>
      <c r="D2319" s="329">
        <v>2876.75</v>
      </c>
      <c r="E2319" s="366" t="s">
        <v>115</v>
      </c>
    </row>
    <row r="2320" spans="1:5" ht="12.75">
      <c r="A2320" s="33" t="s">
        <v>284</v>
      </c>
      <c r="B2320" s="33" t="s">
        <v>285</v>
      </c>
      <c r="C2320" s="327">
        <v>379373</v>
      </c>
      <c r="D2320" s="327">
        <v>230227.89</v>
      </c>
      <c r="E2320" s="76">
        <v>60.69</v>
      </c>
    </row>
    <row r="2321" spans="1:5" ht="12.75">
      <c r="A2321" s="328" t="s">
        <v>286</v>
      </c>
      <c r="B2321" s="328" t="s">
        <v>287</v>
      </c>
      <c r="C2321" s="329" t="s">
        <v>115</v>
      </c>
      <c r="D2321" s="329">
        <v>15518.36</v>
      </c>
      <c r="E2321" s="366" t="s">
        <v>115</v>
      </c>
    </row>
    <row r="2322" spans="1:5" ht="12.75">
      <c r="A2322" s="328" t="s">
        <v>288</v>
      </c>
      <c r="B2322" s="328" t="s">
        <v>289</v>
      </c>
      <c r="C2322" s="329" t="s">
        <v>115</v>
      </c>
      <c r="D2322" s="329">
        <v>47285.06</v>
      </c>
      <c r="E2322" s="366" t="s">
        <v>115</v>
      </c>
    </row>
    <row r="2323" spans="1:5" ht="12.75">
      <c r="A2323" s="328" t="s">
        <v>290</v>
      </c>
      <c r="B2323" s="328" t="s">
        <v>291</v>
      </c>
      <c r="C2323" s="329" t="s">
        <v>115</v>
      </c>
      <c r="D2323" s="329">
        <v>0</v>
      </c>
      <c r="E2323" s="366" t="s">
        <v>115</v>
      </c>
    </row>
    <row r="2324" spans="1:5" ht="12.75">
      <c r="A2324" s="328" t="s">
        <v>292</v>
      </c>
      <c r="B2324" s="328" t="s">
        <v>293</v>
      </c>
      <c r="C2324" s="329" t="s">
        <v>115</v>
      </c>
      <c r="D2324" s="329">
        <v>67710.18</v>
      </c>
      <c r="E2324" s="366" t="s">
        <v>115</v>
      </c>
    </row>
    <row r="2325" spans="1:5" ht="12.75">
      <c r="A2325" s="328" t="s">
        <v>294</v>
      </c>
      <c r="B2325" s="328" t="s">
        <v>295</v>
      </c>
      <c r="C2325" s="329" t="s">
        <v>115</v>
      </c>
      <c r="D2325" s="329">
        <v>17700</v>
      </c>
      <c r="E2325" s="366" t="s">
        <v>115</v>
      </c>
    </row>
    <row r="2326" spans="1:5" ht="12.75">
      <c r="A2326" s="328" t="s">
        <v>296</v>
      </c>
      <c r="B2326" s="328" t="s">
        <v>297</v>
      </c>
      <c r="C2326" s="329" t="s">
        <v>115</v>
      </c>
      <c r="D2326" s="329">
        <v>3985</v>
      </c>
      <c r="E2326" s="366" t="s">
        <v>115</v>
      </c>
    </row>
    <row r="2327" spans="1:5" ht="12.75">
      <c r="A2327" s="328" t="s">
        <v>298</v>
      </c>
      <c r="B2327" s="328" t="s">
        <v>299</v>
      </c>
      <c r="C2327" s="329" t="s">
        <v>115</v>
      </c>
      <c r="D2327" s="329">
        <v>3125</v>
      </c>
      <c r="E2327" s="366" t="s">
        <v>115</v>
      </c>
    </row>
    <row r="2328" spans="1:5" ht="12.75">
      <c r="A2328" s="328" t="s">
        <v>300</v>
      </c>
      <c r="B2328" s="328" t="s">
        <v>301</v>
      </c>
      <c r="C2328" s="329" t="s">
        <v>115</v>
      </c>
      <c r="D2328" s="329">
        <v>50292.43</v>
      </c>
      <c r="E2328" s="366" t="s">
        <v>115</v>
      </c>
    </row>
    <row r="2329" spans="1:5" ht="12.75">
      <c r="A2329" s="328" t="s">
        <v>302</v>
      </c>
      <c r="B2329" s="328" t="s">
        <v>303</v>
      </c>
      <c r="C2329" s="329" t="s">
        <v>115</v>
      </c>
      <c r="D2329" s="329">
        <v>24611.86</v>
      </c>
      <c r="E2329" s="366" t="s">
        <v>115</v>
      </c>
    </row>
    <row r="2330" spans="1:5" ht="12.75">
      <c r="A2330" s="33" t="s">
        <v>307</v>
      </c>
      <c r="B2330" s="33" t="s">
        <v>308</v>
      </c>
      <c r="C2330" s="327">
        <v>97388</v>
      </c>
      <c r="D2330" s="327">
        <v>46997.81</v>
      </c>
      <c r="E2330" s="76">
        <v>48.26</v>
      </c>
    </row>
    <row r="2331" spans="1:5" ht="12.75">
      <c r="A2331" s="328" t="s">
        <v>311</v>
      </c>
      <c r="B2331" s="328" t="s">
        <v>312</v>
      </c>
      <c r="C2331" s="329" t="s">
        <v>115</v>
      </c>
      <c r="D2331" s="329">
        <v>40316.32</v>
      </c>
      <c r="E2331" s="366" t="s">
        <v>115</v>
      </c>
    </row>
    <row r="2332" spans="1:5" ht="12.75">
      <c r="A2332" s="328" t="s">
        <v>315</v>
      </c>
      <c r="B2332" s="328" t="s">
        <v>57</v>
      </c>
      <c r="C2332" s="329" t="s">
        <v>115</v>
      </c>
      <c r="D2332" s="329">
        <v>1268.75</v>
      </c>
      <c r="E2332" s="366" t="s">
        <v>115</v>
      </c>
    </row>
    <row r="2333" spans="1:5" ht="12.75">
      <c r="A2333" s="328" t="s">
        <v>319</v>
      </c>
      <c r="B2333" s="328" t="s">
        <v>308</v>
      </c>
      <c r="C2333" s="329" t="s">
        <v>115</v>
      </c>
      <c r="D2333" s="329">
        <v>5412.74</v>
      </c>
      <c r="E2333" s="366" t="s">
        <v>115</v>
      </c>
    </row>
    <row r="2334" spans="1:5" ht="12.75">
      <c r="A2334" s="33" t="s">
        <v>326</v>
      </c>
      <c r="B2334" s="33" t="s">
        <v>327</v>
      </c>
      <c r="C2334" s="327">
        <v>3000</v>
      </c>
      <c r="D2334" s="327">
        <v>75</v>
      </c>
      <c r="E2334" s="76">
        <v>2.5</v>
      </c>
    </row>
    <row r="2335" spans="1:5" ht="12.75">
      <c r="A2335" s="328" t="s">
        <v>328</v>
      </c>
      <c r="B2335" s="328" t="s">
        <v>329</v>
      </c>
      <c r="C2335" s="329" t="s">
        <v>115</v>
      </c>
      <c r="D2335" s="329">
        <v>75</v>
      </c>
      <c r="E2335" s="366" t="s">
        <v>115</v>
      </c>
    </row>
    <row r="2336" spans="1:5" ht="12.75">
      <c r="A2336" s="401" t="s">
        <v>779</v>
      </c>
      <c r="B2336" s="402"/>
      <c r="C2336" s="322">
        <v>9485600</v>
      </c>
      <c r="D2336" s="322">
        <v>4753097.29</v>
      </c>
      <c r="E2336" s="361">
        <v>50.11</v>
      </c>
    </row>
    <row r="2337" spans="1:5" ht="12.75">
      <c r="A2337" s="33" t="s">
        <v>243</v>
      </c>
      <c r="B2337" s="33" t="s">
        <v>244</v>
      </c>
      <c r="C2337" s="327">
        <v>7482200</v>
      </c>
      <c r="D2337" s="327">
        <v>3780549.52</v>
      </c>
      <c r="E2337" s="76">
        <v>50.53</v>
      </c>
    </row>
    <row r="2338" spans="1:5" ht="12.75">
      <c r="A2338" s="328" t="s">
        <v>245</v>
      </c>
      <c r="B2338" s="328" t="s">
        <v>246</v>
      </c>
      <c r="C2338" s="329" t="s">
        <v>115</v>
      </c>
      <c r="D2338" s="329">
        <v>3780549.52</v>
      </c>
      <c r="E2338" s="366" t="s">
        <v>115</v>
      </c>
    </row>
    <row r="2339" spans="1:5" ht="12.75">
      <c r="A2339" s="328" t="s">
        <v>247</v>
      </c>
      <c r="B2339" s="328" t="s">
        <v>248</v>
      </c>
      <c r="C2339" s="329" t="s">
        <v>115</v>
      </c>
      <c r="D2339" s="329">
        <v>0</v>
      </c>
      <c r="E2339" s="366" t="s">
        <v>115</v>
      </c>
    </row>
    <row r="2340" spans="1:5" ht="12.75">
      <c r="A2340" s="328" t="s">
        <v>655</v>
      </c>
      <c r="B2340" s="328" t="s">
        <v>656</v>
      </c>
      <c r="C2340" s="329" t="s">
        <v>115</v>
      </c>
      <c r="D2340" s="329">
        <v>0</v>
      </c>
      <c r="E2340" s="366" t="s">
        <v>115</v>
      </c>
    </row>
    <row r="2341" spans="1:5" ht="12.75">
      <c r="A2341" s="33" t="s">
        <v>249</v>
      </c>
      <c r="B2341" s="33" t="s">
        <v>250</v>
      </c>
      <c r="C2341" s="327">
        <v>333000</v>
      </c>
      <c r="D2341" s="327">
        <v>173501.83</v>
      </c>
      <c r="E2341" s="76">
        <v>52.1</v>
      </c>
    </row>
    <row r="2342" spans="1:5" ht="12.75">
      <c r="A2342" s="328" t="s">
        <v>251</v>
      </c>
      <c r="B2342" s="328" t="s">
        <v>250</v>
      </c>
      <c r="C2342" s="329" t="s">
        <v>115</v>
      </c>
      <c r="D2342" s="329">
        <v>173501.83</v>
      </c>
      <c r="E2342" s="366" t="s">
        <v>115</v>
      </c>
    </row>
    <row r="2343" spans="1:5" ht="12.75">
      <c r="A2343" s="33" t="s">
        <v>252</v>
      </c>
      <c r="B2343" s="33" t="s">
        <v>253</v>
      </c>
      <c r="C2343" s="327">
        <v>1300000</v>
      </c>
      <c r="D2343" s="327">
        <v>621387.78</v>
      </c>
      <c r="E2343" s="76">
        <v>47.8</v>
      </c>
    </row>
    <row r="2344" spans="1:5" ht="12.75">
      <c r="A2344" s="328" t="s">
        <v>256</v>
      </c>
      <c r="B2344" s="328" t="s">
        <v>257</v>
      </c>
      <c r="C2344" s="329" t="s">
        <v>115</v>
      </c>
      <c r="D2344" s="329">
        <v>621387.78</v>
      </c>
      <c r="E2344" s="366" t="s">
        <v>115</v>
      </c>
    </row>
    <row r="2345" spans="1:5" ht="12.75">
      <c r="A2345" s="33" t="s">
        <v>260</v>
      </c>
      <c r="B2345" s="33" t="s">
        <v>261</v>
      </c>
      <c r="C2345" s="327">
        <v>350000</v>
      </c>
      <c r="D2345" s="327">
        <v>143858.16</v>
      </c>
      <c r="E2345" s="76">
        <v>41.1</v>
      </c>
    </row>
    <row r="2346" spans="1:5" ht="12.75">
      <c r="A2346" s="328" t="s">
        <v>264</v>
      </c>
      <c r="B2346" s="328" t="s">
        <v>265</v>
      </c>
      <c r="C2346" s="329" t="s">
        <v>115</v>
      </c>
      <c r="D2346" s="329">
        <v>143858.16</v>
      </c>
      <c r="E2346" s="366" t="s">
        <v>115</v>
      </c>
    </row>
    <row r="2347" spans="1:5" ht="12.75">
      <c r="A2347" s="33" t="s">
        <v>284</v>
      </c>
      <c r="B2347" s="33" t="s">
        <v>285</v>
      </c>
      <c r="C2347" s="327">
        <v>0</v>
      </c>
      <c r="D2347" s="327">
        <v>23075</v>
      </c>
      <c r="E2347" s="76" t="s">
        <v>115</v>
      </c>
    </row>
    <row r="2348" spans="1:5" ht="12.75">
      <c r="A2348" s="328" t="s">
        <v>296</v>
      </c>
      <c r="B2348" s="328" t="s">
        <v>297</v>
      </c>
      <c r="C2348" s="329" t="s">
        <v>115</v>
      </c>
      <c r="D2348" s="329">
        <v>23075</v>
      </c>
      <c r="E2348" s="366" t="s">
        <v>115</v>
      </c>
    </row>
    <row r="2349" spans="1:5" ht="12.75">
      <c r="A2349" s="33" t="s">
        <v>307</v>
      </c>
      <c r="B2349" s="33" t="s">
        <v>308</v>
      </c>
      <c r="C2349" s="327">
        <v>20400</v>
      </c>
      <c r="D2349" s="327">
        <v>10725</v>
      </c>
      <c r="E2349" s="76">
        <v>52.57</v>
      </c>
    </row>
    <row r="2350" spans="1:5" ht="12.75">
      <c r="A2350" s="328" t="s">
        <v>316</v>
      </c>
      <c r="B2350" s="328" t="s">
        <v>317</v>
      </c>
      <c r="C2350" s="329" t="s">
        <v>115</v>
      </c>
      <c r="D2350" s="329">
        <v>10725</v>
      </c>
      <c r="E2350" s="366" t="s">
        <v>115</v>
      </c>
    </row>
    <row r="2351" spans="1:5" ht="12.75">
      <c r="A2351" s="325" t="s">
        <v>678</v>
      </c>
      <c r="B2351" s="325" t="s">
        <v>878</v>
      </c>
      <c r="C2351" s="326">
        <v>883500</v>
      </c>
      <c r="D2351" s="326">
        <v>385599.78</v>
      </c>
      <c r="E2351" s="365">
        <v>43.64</v>
      </c>
    </row>
    <row r="2352" spans="1:5" ht="12.75">
      <c r="A2352" s="401" t="s">
        <v>665</v>
      </c>
      <c r="B2352" s="402"/>
      <c r="C2352" s="322">
        <v>588500</v>
      </c>
      <c r="D2352" s="322">
        <v>385599.78</v>
      </c>
      <c r="E2352" s="361">
        <v>65.52</v>
      </c>
    </row>
    <row r="2353" spans="1:5" ht="12.75">
      <c r="A2353" s="401" t="s">
        <v>666</v>
      </c>
      <c r="B2353" s="402"/>
      <c r="C2353" s="322">
        <v>588500</v>
      </c>
      <c r="D2353" s="322">
        <v>385599.78</v>
      </c>
      <c r="E2353" s="361">
        <v>65.52</v>
      </c>
    </row>
    <row r="2354" spans="1:5" ht="12.75">
      <c r="A2354" s="33" t="s">
        <v>243</v>
      </c>
      <c r="B2354" s="33" t="s">
        <v>244</v>
      </c>
      <c r="C2354" s="327">
        <v>466500</v>
      </c>
      <c r="D2354" s="327">
        <v>322393.84</v>
      </c>
      <c r="E2354" s="76">
        <v>69.11</v>
      </c>
    </row>
    <row r="2355" spans="1:5" ht="12.75">
      <c r="A2355" s="328" t="s">
        <v>245</v>
      </c>
      <c r="B2355" s="328" t="s">
        <v>246</v>
      </c>
      <c r="C2355" s="329" t="s">
        <v>115</v>
      </c>
      <c r="D2355" s="329">
        <v>322393.84</v>
      </c>
      <c r="E2355" s="366" t="s">
        <v>115</v>
      </c>
    </row>
    <row r="2356" spans="1:5" ht="12.75">
      <c r="A2356" s="33" t="s">
        <v>249</v>
      </c>
      <c r="B2356" s="33" t="s">
        <v>250</v>
      </c>
      <c r="C2356" s="327">
        <v>20000</v>
      </c>
      <c r="D2356" s="327">
        <v>10500</v>
      </c>
      <c r="E2356" s="76">
        <v>52.5</v>
      </c>
    </row>
    <row r="2357" spans="1:5" ht="12.75">
      <c r="A2357" s="328" t="s">
        <v>251</v>
      </c>
      <c r="B2357" s="328" t="s">
        <v>250</v>
      </c>
      <c r="C2357" s="329" t="s">
        <v>115</v>
      </c>
      <c r="D2357" s="329">
        <v>10500</v>
      </c>
      <c r="E2357" s="366" t="s">
        <v>115</v>
      </c>
    </row>
    <row r="2358" spans="1:5" ht="12.75">
      <c r="A2358" s="33" t="s">
        <v>252</v>
      </c>
      <c r="B2358" s="33" t="s">
        <v>253</v>
      </c>
      <c r="C2358" s="327">
        <v>76500</v>
      </c>
      <c r="D2358" s="327">
        <v>47379.15</v>
      </c>
      <c r="E2358" s="76">
        <v>61.93</v>
      </c>
    </row>
    <row r="2359" spans="1:5" ht="12.75">
      <c r="A2359" s="328" t="s">
        <v>256</v>
      </c>
      <c r="B2359" s="328" t="s">
        <v>257</v>
      </c>
      <c r="C2359" s="329" t="s">
        <v>115</v>
      </c>
      <c r="D2359" s="329">
        <v>47379.15</v>
      </c>
      <c r="E2359" s="366" t="s">
        <v>115</v>
      </c>
    </row>
    <row r="2360" spans="1:5" ht="12.75">
      <c r="A2360" s="33" t="s">
        <v>260</v>
      </c>
      <c r="B2360" s="33" t="s">
        <v>261</v>
      </c>
      <c r="C2360" s="327">
        <v>25500</v>
      </c>
      <c r="D2360" s="327">
        <v>5326.79</v>
      </c>
      <c r="E2360" s="76">
        <v>20.89</v>
      </c>
    </row>
    <row r="2361" spans="1:5" ht="12.75">
      <c r="A2361" s="328" t="s">
        <v>262</v>
      </c>
      <c r="B2361" s="328" t="s">
        <v>263</v>
      </c>
      <c r="C2361" s="329" t="s">
        <v>115</v>
      </c>
      <c r="D2361" s="329">
        <v>0</v>
      </c>
      <c r="E2361" s="366" t="s">
        <v>115</v>
      </c>
    </row>
    <row r="2362" spans="1:5" ht="12.75">
      <c r="A2362" s="328" t="s">
        <v>264</v>
      </c>
      <c r="B2362" s="328" t="s">
        <v>265</v>
      </c>
      <c r="C2362" s="329" t="s">
        <v>115</v>
      </c>
      <c r="D2362" s="329">
        <v>5326.79</v>
      </c>
      <c r="E2362" s="366" t="s">
        <v>115</v>
      </c>
    </row>
    <row r="2363" spans="1:5" ht="12.75">
      <c r="A2363" s="401" t="s">
        <v>667</v>
      </c>
      <c r="B2363" s="402"/>
      <c r="C2363" s="322">
        <v>295000</v>
      </c>
      <c r="D2363" s="322">
        <v>0</v>
      </c>
      <c r="E2363" s="361">
        <v>0</v>
      </c>
    </row>
    <row r="2364" spans="1:5" ht="12.75">
      <c r="A2364" s="401" t="s">
        <v>1341</v>
      </c>
      <c r="B2364" s="402"/>
      <c r="C2364" s="322">
        <v>295000</v>
      </c>
      <c r="D2364" s="322">
        <v>0</v>
      </c>
      <c r="E2364" s="361">
        <v>0</v>
      </c>
    </row>
    <row r="2365" spans="1:5" ht="12.75">
      <c r="A2365" s="33" t="s">
        <v>243</v>
      </c>
      <c r="B2365" s="33" t="s">
        <v>244</v>
      </c>
      <c r="C2365" s="327">
        <v>233500</v>
      </c>
      <c r="D2365" s="327">
        <v>0</v>
      </c>
      <c r="E2365" s="76">
        <v>0</v>
      </c>
    </row>
    <row r="2366" spans="1:5" ht="12.75">
      <c r="A2366" s="328" t="s">
        <v>245</v>
      </c>
      <c r="B2366" s="328" t="s">
        <v>246</v>
      </c>
      <c r="C2366" s="329" t="s">
        <v>115</v>
      </c>
      <c r="D2366" s="329">
        <v>0</v>
      </c>
      <c r="E2366" s="366" t="s">
        <v>115</v>
      </c>
    </row>
    <row r="2367" spans="1:5" ht="12.75">
      <c r="A2367" s="33" t="s">
        <v>249</v>
      </c>
      <c r="B2367" s="33" t="s">
        <v>250</v>
      </c>
      <c r="C2367" s="327">
        <v>10000</v>
      </c>
      <c r="D2367" s="327">
        <v>0</v>
      </c>
      <c r="E2367" s="76">
        <v>0</v>
      </c>
    </row>
    <row r="2368" spans="1:5" ht="12.75">
      <c r="A2368" s="328" t="s">
        <v>251</v>
      </c>
      <c r="B2368" s="328" t="s">
        <v>250</v>
      </c>
      <c r="C2368" s="329" t="s">
        <v>115</v>
      </c>
      <c r="D2368" s="329">
        <v>0</v>
      </c>
      <c r="E2368" s="366" t="s">
        <v>115</v>
      </c>
    </row>
    <row r="2369" spans="1:5" ht="12.75">
      <c r="A2369" s="33" t="s">
        <v>252</v>
      </c>
      <c r="B2369" s="33" t="s">
        <v>253</v>
      </c>
      <c r="C2369" s="327">
        <v>39000</v>
      </c>
      <c r="D2369" s="327">
        <v>0</v>
      </c>
      <c r="E2369" s="76">
        <v>0</v>
      </c>
    </row>
    <row r="2370" spans="1:5" ht="12.75">
      <c r="A2370" s="328" t="s">
        <v>256</v>
      </c>
      <c r="B2370" s="328" t="s">
        <v>257</v>
      </c>
      <c r="C2370" s="329" t="s">
        <v>115</v>
      </c>
      <c r="D2370" s="329">
        <v>0</v>
      </c>
      <c r="E2370" s="366" t="s">
        <v>115</v>
      </c>
    </row>
    <row r="2371" spans="1:5" ht="12.75">
      <c r="A2371" s="33" t="s">
        <v>260</v>
      </c>
      <c r="B2371" s="33" t="s">
        <v>261</v>
      </c>
      <c r="C2371" s="327">
        <v>12500</v>
      </c>
      <c r="D2371" s="327">
        <v>0</v>
      </c>
      <c r="E2371" s="76">
        <v>0</v>
      </c>
    </row>
    <row r="2372" spans="1:5" ht="12.75">
      <c r="A2372" s="328" t="s">
        <v>264</v>
      </c>
      <c r="B2372" s="328" t="s">
        <v>265</v>
      </c>
      <c r="C2372" s="329" t="s">
        <v>115</v>
      </c>
      <c r="D2372" s="329">
        <v>0</v>
      </c>
      <c r="E2372" s="366" t="s">
        <v>115</v>
      </c>
    </row>
    <row r="2373" spans="1:5" ht="12.75">
      <c r="A2373" s="325" t="s">
        <v>680</v>
      </c>
      <c r="B2373" s="325" t="s">
        <v>879</v>
      </c>
      <c r="C2373" s="326">
        <v>7000</v>
      </c>
      <c r="D2373" s="326">
        <v>1800</v>
      </c>
      <c r="E2373" s="365">
        <v>25.71</v>
      </c>
    </row>
    <row r="2374" spans="1:5" ht="12.75">
      <c r="A2374" s="401" t="s">
        <v>672</v>
      </c>
      <c r="B2374" s="402"/>
      <c r="C2374" s="322">
        <v>7000</v>
      </c>
      <c r="D2374" s="322">
        <v>1800</v>
      </c>
      <c r="E2374" s="361">
        <v>25.71</v>
      </c>
    </row>
    <row r="2375" spans="1:5" ht="12.75">
      <c r="A2375" s="401" t="s">
        <v>868</v>
      </c>
      <c r="B2375" s="402"/>
      <c r="C2375" s="322">
        <v>7000</v>
      </c>
      <c r="D2375" s="322">
        <v>1800</v>
      </c>
      <c r="E2375" s="361">
        <v>25.71</v>
      </c>
    </row>
    <row r="2376" spans="1:5" ht="12.75">
      <c r="A2376" s="33" t="s">
        <v>307</v>
      </c>
      <c r="B2376" s="33" t="s">
        <v>308</v>
      </c>
      <c r="C2376" s="327">
        <v>7000</v>
      </c>
      <c r="D2376" s="327">
        <v>1800</v>
      </c>
      <c r="E2376" s="76">
        <v>25.71</v>
      </c>
    </row>
    <row r="2377" spans="1:5" ht="12.75">
      <c r="A2377" s="328" t="s">
        <v>319</v>
      </c>
      <c r="B2377" s="328" t="s">
        <v>308</v>
      </c>
      <c r="C2377" s="329" t="s">
        <v>115</v>
      </c>
      <c r="D2377" s="329">
        <v>1800</v>
      </c>
      <c r="E2377" s="366" t="s">
        <v>115</v>
      </c>
    </row>
    <row r="2378" spans="1:5" ht="12.75">
      <c r="A2378" s="325" t="s">
        <v>682</v>
      </c>
      <c r="B2378" s="325" t="s">
        <v>880</v>
      </c>
      <c r="C2378" s="326">
        <v>5000</v>
      </c>
      <c r="D2378" s="326">
        <v>0</v>
      </c>
      <c r="E2378" s="365">
        <v>0</v>
      </c>
    </row>
    <row r="2379" spans="1:5" ht="12.75">
      <c r="A2379" s="401" t="s">
        <v>670</v>
      </c>
      <c r="B2379" s="402"/>
      <c r="C2379" s="322">
        <v>5000</v>
      </c>
      <c r="D2379" s="322">
        <v>0</v>
      </c>
      <c r="E2379" s="361">
        <v>0</v>
      </c>
    </row>
    <row r="2380" spans="1:5" ht="12.75">
      <c r="A2380" s="401" t="s">
        <v>780</v>
      </c>
      <c r="B2380" s="402"/>
      <c r="C2380" s="322">
        <v>5000</v>
      </c>
      <c r="D2380" s="322">
        <v>0</v>
      </c>
      <c r="E2380" s="361">
        <v>0</v>
      </c>
    </row>
    <row r="2381" spans="1:5" ht="12.75">
      <c r="A2381" s="33" t="s">
        <v>260</v>
      </c>
      <c r="B2381" s="33" t="s">
        <v>261</v>
      </c>
      <c r="C2381" s="327">
        <v>2000</v>
      </c>
      <c r="D2381" s="327">
        <v>0</v>
      </c>
      <c r="E2381" s="76">
        <v>0</v>
      </c>
    </row>
    <row r="2382" spans="1:5" ht="12.75">
      <c r="A2382" s="328" t="s">
        <v>262</v>
      </c>
      <c r="B2382" s="328" t="s">
        <v>263</v>
      </c>
      <c r="C2382" s="329" t="s">
        <v>115</v>
      </c>
      <c r="D2382" s="329">
        <v>0</v>
      </c>
      <c r="E2382" s="366" t="s">
        <v>115</v>
      </c>
    </row>
    <row r="2383" spans="1:5" ht="12.75">
      <c r="A2383" s="328" t="s">
        <v>268</v>
      </c>
      <c r="B2383" s="328" t="s">
        <v>269</v>
      </c>
      <c r="C2383" s="329" t="s">
        <v>115</v>
      </c>
      <c r="D2383" s="329">
        <v>0</v>
      </c>
      <c r="E2383" s="366" t="s">
        <v>115</v>
      </c>
    </row>
    <row r="2384" spans="1:5" ht="12.75">
      <c r="A2384" s="33" t="s">
        <v>284</v>
      </c>
      <c r="B2384" s="33" t="s">
        <v>285</v>
      </c>
      <c r="C2384" s="327">
        <v>3000</v>
      </c>
      <c r="D2384" s="327">
        <v>0</v>
      </c>
      <c r="E2384" s="76">
        <v>0</v>
      </c>
    </row>
    <row r="2385" spans="1:5" ht="12.75">
      <c r="A2385" s="328" t="s">
        <v>286</v>
      </c>
      <c r="B2385" s="328" t="s">
        <v>287</v>
      </c>
      <c r="C2385" s="329" t="s">
        <v>115</v>
      </c>
      <c r="D2385" s="329">
        <v>0</v>
      </c>
      <c r="E2385" s="366" t="s">
        <v>115</v>
      </c>
    </row>
    <row r="2386" spans="1:5" ht="12.75">
      <c r="A2386" s="325" t="s">
        <v>684</v>
      </c>
      <c r="B2386" s="325" t="s">
        <v>881</v>
      </c>
      <c r="C2386" s="326">
        <v>14000</v>
      </c>
      <c r="D2386" s="326">
        <v>4375</v>
      </c>
      <c r="E2386" s="365">
        <v>31.25</v>
      </c>
    </row>
    <row r="2387" spans="1:5" ht="12.75">
      <c r="A2387" s="401" t="s">
        <v>670</v>
      </c>
      <c r="B2387" s="402"/>
      <c r="C2387" s="322">
        <v>9000</v>
      </c>
      <c r="D2387" s="322">
        <v>4375</v>
      </c>
      <c r="E2387" s="361">
        <v>48.61</v>
      </c>
    </row>
    <row r="2388" spans="1:5" ht="12.75">
      <c r="A2388" s="401" t="s">
        <v>780</v>
      </c>
      <c r="B2388" s="402"/>
      <c r="C2388" s="322">
        <v>9000</v>
      </c>
      <c r="D2388" s="322">
        <v>4375</v>
      </c>
      <c r="E2388" s="361">
        <v>48.61</v>
      </c>
    </row>
    <row r="2389" spans="1:5" ht="12.75">
      <c r="A2389" s="33" t="s">
        <v>260</v>
      </c>
      <c r="B2389" s="33" t="s">
        <v>261</v>
      </c>
      <c r="C2389" s="327">
        <v>3000</v>
      </c>
      <c r="D2389" s="327">
        <v>0</v>
      </c>
      <c r="E2389" s="76">
        <v>0</v>
      </c>
    </row>
    <row r="2390" spans="1:5" ht="12.75">
      <c r="A2390" s="328" t="s">
        <v>262</v>
      </c>
      <c r="B2390" s="328" t="s">
        <v>263</v>
      </c>
      <c r="C2390" s="329" t="s">
        <v>115</v>
      </c>
      <c r="D2390" s="329">
        <v>0</v>
      </c>
      <c r="E2390" s="366" t="s">
        <v>115</v>
      </c>
    </row>
    <row r="2391" spans="1:5" ht="12.75">
      <c r="A2391" s="33" t="s">
        <v>284</v>
      </c>
      <c r="B2391" s="33" t="s">
        <v>285</v>
      </c>
      <c r="C2391" s="327">
        <v>6000</v>
      </c>
      <c r="D2391" s="327">
        <v>4375</v>
      </c>
      <c r="E2391" s="76">
        <v>72.92</v>
      </c>
    </row>
    <row r="2392" spans="1:5" ht="12.75">
      <c r="A2392" s="328" t="s">
        <v>286</v>
      </c>
      <c r="B2392" s="328" t="s">
        <v>287</v>
      </c>
      <c r="C2392" s="329" t="s">
        <v>115</v>
      </c>
      <c r="D2392" s="329">
        <v>4375</v>
      </c>
      <c r="E2392" s="366" t="s">
        <v>115</v>
      </c>
    </row>
    <row r="2393" spans="1:5" ht="12.75">
      <c r="A2393" s="401" t="s">
        <v>672</v>
      </c>
      <c r="B2393" s="402"/>
      <c r="C2393" s="322">
        <v>5000</v>
      </c>
      <c r="D2393" s="322">
        <v>0</v>
      </c>
      <c r="E2393" s="361">
        <v>0</v>
      </c>
    </row>
    <row r="2394" spans="1:5" ht="12.75">
      <c r="A2394" s="401" t="s">
        <v>868</v>
      </c>
      <c r="B2394" s="402"/>
      <c r="C2394" s="322">
        <v>5000</v>
      </c>
      <c r="D2394" s="322">
        <v>0</v>
      </c>
      <c r="E2394" s="361">
        <v>0</v>
      </c>
    </row>
    <row r="2395" spans="1:5" ht="12.75">
      <c r="A2395" s="33" t="s">
        <v>284</v>
      </c>
      <c r="B2395" s="33" t="s">
        <v>285</v>
      </c>
      <c r="C2395" s="327">
        <v>5000</v>
      </c>
      <c r="D2395" s="327">
        <v>0</v>
      </c>
      <c r="E2395" s="76">
        <v>0</v>
      </c>
    </row>
    <row r="2396" spans="1:5" ht="12.75">
      <c r="A2396" s="328" t="s">
        <v>286</v>
      </c>
      <c r="B2396" s="328" t="s">
        <v>287</v>
      </c>
      <c r="C2396" s="329" t="s">
        <v>115</v>
      </c>
      <c r="D2396" s="329">
        <v>0</v>
      </c>
      <c r="E2396" s="366" t="s">
        <v>115</v>
      </c>
    </row>
    <row r="2397" spans="1:5" ht="12.75">
      <c r="A2397" s="325" t="s">
        <v>686</v>
      </c>
      <c r="B2397" s="325" t="s">
        <v>882</v>
      </c>
      <c r="C2397" s="326">
        <v>892000</v>
      </c>
      <c r="D2397" s="326">
        <v>614071.13</v>
      </c>
      <c r="E2397" s="365">
        <v>68.84</v>
      </c>
    </row>
    <row r="2398" spans="1:5" ht="12.75">
      <c r="A2398" s="401" t="s">
        <v>762</v>
      </c>
      <c r="B2398" s="402"/>
      <c r="C2398" s="322">
        <v>53000</v>
      </c>
      <c r="D2398" s="322">
        <v>2560</v>
      </c>
      <c r="E2398" s="361">
        <v>4.83</v>
      </c>
    </row>
    <row r="2399" spans="1:5" ht="12.75">
      <c r="A2399" s="401" t="s">
        <v>763</v>
      </c>
      <c r="B2399" s="402"/>
      <c r="C2399" s="322">
        <v>53000</v>
      </c>
      <c r="D2399" s="322">
        <v>2560</v>
      </c>
      <c r="E2399" s="361">
        <v>4.83</v>
      </c>
    </row>
    <row r="2400" spans="1:5" ht="12.75">
      <c r="A2400" s="33" t="s">
        <v>270</v>
      </c>
      <c r="B2400" s="33" t="s">
        <v>271</v>
      </c>
      <c r="C2400" s="327">
        <v>40000</v>
      </c>
      <c r="D2400" s="327">
        <v>0</v>
      </c>
      <c r="E2400" s="76">
        <v>0</v>
      </c>
    </row>
    <row r="2401" spans="1:5" ht="12.75">
      <c r="A2401" s="328" t="s">
        <v>272</v>
      </c>
      <c r="B2401" s="328" t="s">
        <v>273</v>
      </c>
      <c r="C2401" s="329" t="s">
        <v>115</v>
      </c>
      <c r="D2401" s="329">
        <v>0</v>
      </c>
      <c r="E2401" s="366" t="s">
        <v>115</v>
      </c>
    </row>
    <row r="2402" spans="1:5" ht="12.75">
      <c r="A2402" s="33" t="s">
        <v>307</v>
      </c>
      <c r="B2402" s="33" t="s">
        <v>308</v>
      </c>
      <c r="C2402" s="327">
        <v>13000</v>
      </c>
      <c r="D2402" s="327">
        <v>2560</v>
      </c>
      <c r="E2402" s="76">
        <v>19.69</v>
      </c>
    </row>
    <row r="2403" spans="1:5" ht="12.75">
      <c r="A2403" s="328" t="s">
        <v>313</v>
      </c>
      <c r="B2403" s="328" t="s">
        <v>314</v>
      </c>
      <c r="C2403" s="329" t="s">
        <v>115</v>
      </c>
      <c r="D2403" s="329">
        <v>1777</v>
      </c>
      <c r="E2403" s="366" t="s">
        <v>115</v>
      </c>
    </row>
    <row r="2404" spans="1:5" ht="12.75">
      <c r="A2404" s="328" t="s">
        <v>319</v>
      </c>
      <c r="B2404" s="328" t="s">
        <v>308</v>
      </c>
      <c r="C2404" s="329" t="s">
        <v>115</v>
      </c>
      <c r="D2404" s="329">
        <v>783</v>
      </c>
      <c r="E2404" s="366" t="s">
        <v>115</v>
      </c>
    </row>
    <row r="2405" spans="1:5" ht="12.75">
      <c r="A2405" s="401" t="s">
        <v>667</v>
      </c>
      <c r="B2405" s="402"/>
      <c r="C2405" s="322">
        <v>839000</v>
      </c>
      <c r="D2405" s="322">
        <v>611511.13</v>
      </c>
      <c r="E2405" s="361">
        <v>72.89</v>
      </c>
    </row>
    <row r="2406" spans="1:5" ht="12.75">
      <c r="A2406" s="401" t="s">
        <v>1341</v>
      </c>
      <c r="B2406" s="402"/>
      <c r="C2406" s="322">
        <v>839000</v>
      </c>
      <c r="D2406" s="322">
        <v>611511.13</v>
      </c>
      <c r="E2406" s="361">
        <v>72.89</v>
      </c>
    </row>
    <row r="2407" spans="1:5" ht="12.75">
      <c r="A2407" s="33" t="s">
        <v>270</v>
      </c>
      <c r="B2407" s="33" t="s">
        <v>271</v>
      </c>
      <c r="C2407" s="327">
        <v>799000</v>
      </c>
      <c r="D2407" s="327">
        <v>611511.13</v>
      </c>
      <c r="E2407" s="76">
        <v>76.53</v>
      </c>
    </row>
    <row r="2408" spans="1:5" ht="12.75">
      <c r="A2408" s="328" t="s">
        <v>272</v>
      </c>
      <c r="B2408" s="328" t="s">
        <v>273</v>
      </c>
      <c r="C2408" s="329" t="s">
        <v>115</v>
      </c>
      <c r="D2408" s="329">
        <v>0</v>
      </c>
      <c r="E2408" s="366" t="s">
        <v>115</v>
      </c>
    </row>
    <row r="2409" spans="1:5" ht="12.75">
      <c r="A2409" s="328" t="s">
        <v>274</v>
      </c>
      <c r="B2409" s="328" t="s">
        <v>275</v>
      </c>
      <c r="C2409" s="329" t="s">
        <v>115</v>
      </c>
      <c r="D2409" s="329">
        <v>611511.13</v>
      </c>
      <c r="E2409" s="366" t="s">
        <v>115</v>
      </c>
    </row>
    <row r="2410" spans="1:5" ht="12.75">
      <c r="A2410" s="328" t="s">
        <v>276</v>
      </c>
      <c r="B2410" s="328" t="s">
        <v>277</v>
      </c>
      <c r="C2410" s="329" t="s">
        <v>115</v>
      </c>
      <c r="D2410" s="329">
        <v>0</v>
      </c>
      <c r="E2410" s="366" t="s">
        <v>115</v>
      </c>
    </row>
    <row r="2411" spans="1:5" ht="12.75">
      <c r="A2411" s="328" t="s">
        <v>278</v>
      </c>
      <c r="B2411" s="328" t="s">
        <v>279</v>
      </c>
      <c r="C2411" s="329" t="s">
        <v>115</v>
      </c>
      <c r="D2411" s="329">
        <v>0</v>
      </c>
      <c r="E2411" s="366" t="s">
        <v>115</v>
      </c>
    </row>
    <row r="2412" spans="1:5" ht="12.75">
      <c r="A2412" s="33" t="s">
        <v>284</v>
      </c>
      <c r="B2412" s="33" t="s">
        <v>285</v>
      </c>
      <c r="C2412" s="327">
        <v>30000</v>
      </c>
      <c r="D2412" s="327">
        <v>0</v>
      </c>
      <c r="E2412" s="76">
        <v>0</v>
      </c>
    </row>
    <row r="2413" spans="1:5" ht="12.75">
      <c r="A2413" s="328" t="s">
        <v>288</v>
      </c>
      <c r="B2413" s="328" t="s">
        <v>289</v>
      </c>
      <c r="C2413" s="329" t="s">
        <v>115</v>
      </c>
      <c r="D2413" s="329">
        <v>0</v>
      </c>
      <c r="E2413" s="366" t="s">
        <v>115</v>
      </c>
    </row>
    <row r="2414" spans="1:5" ht="12.75">
      <c r="A2414" s="328" t="s">
        <v>296</v>
      </c>
      <c r="B2414" s="328" t="s">
        <v>297</v>
      </c>
      <c r="C2414" s="329" t="s">
        <v>115</v>
      </c>
      <c r="D2414" s="329">
        <v>0</v>
      </c>
      <c r="E2414" s="366" t="s">
        <v>115</v>
      </c>
    </row>
    <row r="2415" spans="1:5" ht="12.75">
      <c r="A2415" s="33" t="s">
        <v>307</v>
      </c>
      <c r="B2415" s="33" t="s">
        <v>308</v>
      </c>
      <c r="C2415" s="327">
        <v>10000</v>
      </c>
      <c r="D2415" s="327">
        <v>0</v>
      </c>
      <c r="E2415" s="76">
        <v>0</v>
      </c>
    </row>
    <row r="2416" spans="1:5" ht="12.75">
      <c r="A2416" s="328" t="s">
        <v>319</v>
      </c>
      <c r="B2416" s="328" t="s">
        <v>308</v>
      </c>
      <c r="C2416" s="329" t="s">
        <v>115</v>
      </c>
      <c r="D2416" s="329">
        <v>0</v>
      </c>
      <c r="E2416" s="366" t="s">
        <v>115</v>
      </c>
    </row>
    <row r="2417" spans="1:5" ht="12.75">
      <c r="A2417" s="325" t="s">
        <v>688</v>
      </c>
      <c r="B2417" s="325" t="s">
        <v>883</v>
      </c>
      <c r="C2417" s="326">
        <v>627146</v>
      </c>
      <c r="D2417" s="326">
        <v>331826.55</v>
      </c>
      <c r="E2417" s="365">
        <v>52.91</v>
      </c>
    </row>
    <row r="2418" spans="1:5" ht="12.75">
      <c r="A2418" s="401" t="s">
        <v>665</v>
      </c>
      <c r="B2418" s="402"/>
      <c r="C2418" s="322">
        <v>612146</v>
      </c>
      <c r="D2418" s="322">
        <v>331826.55</v>
      </c>
      <c r="E2418" s="361">
        <v>54.21</v>
      </c>
    </row>
    <row r="2419" spans="1:5" ht="12.75">
      <c r="A2419" s="401" t="s">
        <v>666</v>
      </c>
      <c r="B2419" s="402"/>
      <c r="C2419" s="322">
        <v>612146</v>
      </c>
      <c r="D2419" s="322">
        <v>331826.55</v>
      </c>
      <c r="E2419" s="361">
        <v>54.21</v>
      </c>
    </row>
    <row r="2420" spans="1:5" ht="12.75">
      <c r="A2420" s="33" t="s">
        <v>270</v>
      </c>
      <c r="B2420" s="33" t="s">
        <v>271</v>
      </c>
      <c r="C2420" s="327">
        <v>468000</v>
      </c>
      <c r="D2420" s="327">
        <v>272332.8</v>
      </c>
      <c r="E2420" s="76">
        <v>58.19</v>
      </c>
    </row>
    <row r="2421" spans="1:5" ht="12.75">
      <c r="A2421" s="328" t="s">
        <v>272</v>
      </c>
      <c r="B2421" s="328" t="s">
        <v>273</v>
      </c>
      <c r="C2421" s="329" t="s">
        <v>115</v>
      </c>
      <c r="D2421" s="329">
        <v>74526.78</v>
      </c>
      <c r="E2421" s="366" t="s">
        <v>115</v>
      </c>
    </row>
    <row r="2422" spans="1:5" ht="12.75">
      <c r="A2422" s="328" t="s">
        <v>276</v>
      </c>
      <c r="B2422" s="328" t="s">
        <v>277</v>
      </c>
      <c r="C2422" s="329" t="s">
        <v>115</v>
      </c>
      <c r="D2422" s="329">
        <v>197806.02</v>
      </c>
      <c r="E2422" s="366" t="s">
        <v>115</v>
      </c>
    </row>
    <row r="2423" spans="1:5" ht="12.75">
      <c r="A2423" s="328" t="s">
        <v>278</v>
      </c>
      <c r="B2423" s="328" t="s">
        <v>279</v>
      </c>
      <c r="C2423" s="329" t="s">
        <v>115</v>
      </c>
      <c r="D2423" s="329">
        <v>0</v>
      </c>
      <c r="E2423" s="366" t="s">
        <v>115</v>
      </c>
    </row>
    <row r="2424" spans="1:5" ht="12.75">
      <c r="A2424" s="33" t="s">
        <v>284</v>
      </c>
      <c r="B2424" s="33" t="s">
        <v>285</v>
      </c>
      <c r="C2424" s="327">
        <v>144146</v>
      </c>
      <c r="D2424" s="327">
        <v>59493.75</v>
      </c>
      <c r="E2424" s="76">
        <v>41.27</v>
      </c>
    </row>
    <row r="2425" spans="1:5" ht="12.75">
      <c r="A2425" s="328" t="s">
        <v>286</v>
      </c>
      <c r="B2425" s="328" t="s">
        <v>287</v>
      </c>
      <c r="C2425" s="329" t="s">
        <v>115</v>
      </c>
      <c r="D2425" s="329">
        <v>1425</v>
      </c>
      <c r="E2425" s="366" t="s">
        <v>115</v>
      </c>
    </row>
    <row r="2426" spans="1:5" ht="12.75">
      <c r="A2426" s="328" t="s">
        <v>288</v>
      </c>
      <c r="B2426" s="328" t="s">
        <v>289</v>
      </c>
      <c r="C2426" s="329" t="s">
        <v>115</v>
      </c>
      <c r="D2426" s="329">
        <v>58068.75</v>
      </c>
      <c r="E2426" s="366" t="s">
        <v>115</v>
      </c>
    </row>
    <row r="2427" spans="1:5" ht="12.75">
      <c r="A2427" s="328" t="s">
        <v>292</v>
      </c>
      <c r="B2427" s="328" t="s">
        <v>293</v>
      </c>
      <c r="C2427" s="329" t="s">
        <v>115</v>
      </c>
      <c r="D2427" s="329">
        <v>0</v>
      </c>
      <c r="E2427" s="366" t="s">
        <v>115</v>
      </c>
    </row>
    <row r="2428" spans="1:5" ht="12.75">
      <c r="A2428" s="328" t="s">
        <v>294</v>
      </c>
      <c r="B2428" s="328" t="s">
        <v>295</v>
      </c>
      <c r="C2428" s="329" t="s">
        <v>115</v>
      </c>
      <c r="D2428" s="329">
        <v>0</v>
      </c>
      <c r="E2428" s="366" t="s">
        <v>115</v>
      </c>
    </row>
    <row r="2429" spans="1:5" ht="12.75">
      <c r="A2429" s="401" t="s">
        <v>762</v>
      </c>
      <c r="B2429" s="402"/>
      <c r="C2429" s="322">
        <v>15000</v>
      </c>
      <c r="D2429" s="322">
        <v>0</v>
      </c>
      <c r="E2429" s="361">
        <v>0</v>
      </c>
    </row>
    <row r="2430" spans="1:5" ht="12.75">
      <c r="A2430" s="401" t="s">
        <v>763</v>
      </c>
      <c r="B2430" s="402"/>
      <c r="C2430" s="322">
        <v>15000</v>
      </c>
      <c r="D2430" s="322">
        <v>0</v>
      </c>
      <c r="E2430" s="361">
        <v>0</v>
      </c>
    </row>
    <row r="2431" spans="1:5" ht="12.75">
      <c r="A2431" s="33" t="s">
        <v>270</v>
      </c>
      <c r="B2431" s="33" t="s">
        <v>271</v>
      </c>
      <c r="C2431" s="327">
        <v>7500</v>
      </c>
      <c r="D2431" s="327">
        <v>0</v>
      </c>
      <c r="E2431" s="76">
        <v>0</v>
      </c>
    </row>
    <row r="2432" spans="1:5" ht="12.75">
      <c r="A2432" s="328" t="s">
        <v>278</v>
      </c>
      <c r="B2432" s="328" t="s">
        <v>279</v>
      </c>
      <c r="C2432" s="329" t="s">
        <v>115</v>
      </c>
      <c r="D2432" s="329">
        <v>0</v>
      </c>
      <c r="E2432" s="366" t="s">
        <v>115</v>
      </c>
    </row>
    <row r="2433" spans="1:5" ht="12.75">
      <c r="A2433" s="33" t="s">
        <v>284</v>
      </c>
      <c r="B2433" s="33" t="s">
        <v>285</v>
      </c>
      <c r="C2433" s="327">
        <v>7500</v>
      </c>
      <c r="D2433" s="327">
        <v>0</v>
      </c>
      <c r="E2433" s="76">
        <v>0</v>
      </c>
    </row>
    <row r="2434" spans="1:5" ht="12.75">
      <c r="A2434" s="328" t="s">
        <v>292</v>
      </c>
      <c r="B2434" s="328" t="s">
        <v>293</v>
      </c>
      <c r="C2434" s="329" t="s">
        <v>115</v>
      </c>
      <c r="D2434" s="329">
        <v>0</v>
      </c>
      <c r="E2434" s="366" t="s">
        <v>115</v>
      </c>
    </row>
    <row r="2435" spans="1:5" ht="12.75">
      <c r="A2435" s="325" t="s">
        <v>721</v>
      </c>
      <c r="B2435" s="325" t="s">
        <v>885</v>
      </c>
      <c r="C2435" s="326">
        <v>21000</v>
      </c>
      <c r="D2435" s="326">
        <v>3300</v>
      </c>
      <c r="E2435" s="365">
        <v>15.71</v>
      </c>
    </row>
    <row r="2436" spans="1:5" ht="12.75">
      <c r="A2436" s="401" t="s">
        <v>762</v>
      </c>
      <c r="B2436" s="402"/>
      <c r="C2436" s="322">
        <v>10000</v>
      </c>
      <c r="D2436" s="322">
        <v>0</v>
      </c>
      <c r="E2436" s="361">
        <v>0</v>
      </c>
    </row>
    <row r="2437" spans="1:5" ht="12.75">
      <c r="A2437" s="401" t="s">
        <v>763</v>
      </c>
      <c r="B2437" s="402"/>
      <c r="C2437" s="322">
        <v>10000</v>
      </c>
      <c r="D2437" s="322">
        <v>0</v>
      </c>
      <c r="E2437" s="361">
        <v>0</v>
      </c>
    </row>
    <row r="2438" spans="1:5" ht="12.75">
      <c r="A2438" s="33" t="s">
        <v>260</v>
      </c>
      <c r="B2438" s="33" t="s">
        <v>261</v>
      </c>
      <c r="C2438" s="327">
        <v>500</v>
      </c>
      <c r="D2438" s="327">
        <v>0</v>
      </c>
      <c r="E2438" s="76">
        <v>0</v>
      </c>
    </row>
    <row r="2439" spans="1:5" ht="12.75">
      <c r="A2439" s="328" t="s">
        <v>262</v>
      </c>
      <c r="B2439" s="328" t="s">
        <v>263</v>
      </c>
      <c r="C2439" s="329" t="s">
        <v>115</v>
      </c>
      <c r="D2439" s="329">
        <v>0</v>
      </c>
      <c r="E2439" s="366" t="s">
        <v>115</v>
      </c>
    </row>
    <row r="2440" spans="1:5" ht="12.75">
      <c r="A2440" s="33" t="s">
        <v>284</v>
      </c>
      <c r="B2440" s="33" t="s">
        <v>285</v>
      </c>
      <c r="C2440" s="327">
        <v>8000</v>
      </c>
      <c r="D2440" s="327">
        <v>0</v>
      </c>
      <c r="E2440" s="76">
        <v>0</v>
      </c>
    </row>
    <row r="2441" spans="1:5" ht="12.75">
      <c r="A2441" s="328" t="s">
        <v>302</v>
      </c>
      <c r="B2441" s="328" t="s">
        <v>303</v>
      </c>
      <c r="C2441" s="329" t="s">
        <v>115</v>
      </c>
      <c r="D2441" s="329">
        <v>0</v>
      </c>
      <c r="E2441" s="366" t="s">
        <v>115</v>
      </c>
    </row>
    <row r="2442" spans="1:5" ht="12.75">
      <c r="A2442" s="33" t="s">
        <v>307</v>
      </c>
      <c r="B2442" s="33" t="s">
        <v>308</v>
      </c>
      <c r="C2442" s="327">
        <v>1500</v>
      </c>
      <c r="D2442" s="327">
        <v>0</v>
      </c>
      <c r="E2442" s="76">
        <v>0</v>
      </c>
    </row>
    <row r="2443" spans="1:5" ht="12.75">
      <c r="A2443" s="328" t="s">
        <v>319</v>
      </c>
      <c r="B2443" s="328" t="s">
        <v>308</v>
      </c>
      <c r="C2443" s="329" t="s">
        <v>115</v>
      </c>
      <c r="D2443" s="329">
        <v>0</v>
      </c>
      <c r="E2443" s="366" t="s">
        <v>115</v>
      </c>
    </row>
    <row r="2444" spans="1:5" ht="12.75">
      <c r="A2444" s="401" t="s">
        <v>670</v>
      </c>
      <c r="B2444" s="402"/>
      <c r="C2444" s="322">
        <v>11000</v>
      </c>
      <c r="D2444" s="322">
        <v>3300</v>
      </c>
      <c r="E2444" s="361">
        <v>30</v>
      </c>
    </row>
    <row r="2445" spans="1:5" ht="12.75">
      <c r="A2445" s="401" t="s">
        <v>779</v>
      </c>
      <c r="B2445" s="402"/>
      <c r="C2445" s="322">
        <v>1500</v>
      </c>
      <c r="D2445" s="322">
        <v>0</v>
      </c>
      <c r="E2445" s="361">
        <v>0</v>
      </c>
    </row>
    <row r="2446" spans="1:5" ht="12.75">
      <c r="A2446" s="33" t="s">
        <v>260</v>
      </c>
      <c r="B2446" s="33" t="s">
        <v>261</v>
      </c>
      <c r="C2446" s="327">
        <v>1200</v>
      </c>
      <c r="D2446" s="327">
        <v>0</v>
      </c>
      <c r="E2446" s="76">
        <v>0</v>
      </c>
    </row>
    <row r="2447" spans="1:5" ht="12.75">
      <c r="A2447" s="328" t="s">
        <v>262</v>
      </c>
      <c r="B2447" s="328" t="s">
        <v>263</v>
      </c>
      <c r="C2447" s="329" t="s">
        <v>115</v>
      </c>
      <c r="D2447" s="329">
        <v>0</v>
      </c>
      <c r="E2447" s="366" t="s">
        <v>115</v>
      </c>
    </row>
    <row r="2448" spans="1:5" ht="12.75">
      <c r="A2448" s="328" t="s">
        <v>268</v>
      </c>
      <c r="B2448" s="328" t="s">
        <v>269</v>
      </c>
      <c r="C2448" s="329" t="s">
        <v>115</v>
      </c>
      <c r="D2448" s="329">
        <v>0</v>
      </c>
      <c r="E2448" s="366" t="s">
        <v>115</v>
      </c>
    </row>
    <row r="2449" spans="1:5" ht="12.75">
      <c r="A2449" s="33" t="s">
        <v>284</v>
      </c>
      <c r="B2449" s="33" t="s">
        <v>285</v>
      </c>
      <c r="C2449" s="327">
        <v>300</v>
      </c>
      <c r="D2449" s="327">
        <v>0</v>
      </c>
      <c r="E2449" s="76">
        <v>0</v>
      </c>
    </row>
    <row r="2450" spans="1:5" ht="12.75">
      <c r="A2450" s="328" t="s">
        <v>286</v>
      </c>
      <c r="B2450" s="328" t="s">
        <v>287</v>
      </c>
      <c r="C2450" s="329" t="s">
        <v>115</v>
      </c>
      <c r="D2450" s="329">
        <v>0</v>
      </c>
      <c r="E2450" s="366" t="s">
        <v>115</v>
      </c>
    </row>
    <row r="2451" spans="1:5" ht="12.75">
      <c r="A2451" s="401" t="s">
        <v>780</v>
      </c>
      <c r="B2451" s="402"/>
      <c r="C2451" s="322">
        <v>9500</v>
      </c>
      <c r="D2451" s="322">
        <v>3300</v>
      </c>
      <c r="E2451" s="361">
        <v>34.74</v>
      </c>
    </row>
    <row r="2452" spans="1:5" ht="12.75">
      <c r="A2452" s="33" t="s">
        <v>260</v>
      </c>
      <c r="B2452" s="33" t="s">
        <v>261</v>
      </c>
      <c r="C2452" s="327">
        <v>3000</v>
      </c>
      <c r="D2452" s="327">
        <v>0</v>
      </c>
      <c r="E2452" s="76">
        <v>0</v>
      </c>
    </row>
    <row r="2453" spans="1:5" ht="12.75">
      <c r="A2453" s="328" t="s">
        <v>262</v>
      </c>
      <c r="B2453" s="328" t="s">
        <v>263</v>
      </c>
      <c r="C2453" s="329" t="s">
        <v>115</v>
      </c>
      <c r="D2453" s="329">
        <v>0</v>
      </c>
      <c r="E2453" s="366" t="s">
        <v>115</v>
      </c>
    </row>
    <row r="2454" spans="1:5" ht="12.75">
      <c r="A2454" s="33" t="s">
        <v>284</v>
      </c>
      <c r="B2454" s="33" t="s">
        <v>285</v>
      </c>
      <c r="C2454" s="327">
        <v>6500</v>
      </c>
      <c r="D2454" s="327">
        <v>3300</v>
      </c>
      <c r="E2454" s="76">
        <v>50.77</v>
      </c>
    </row>
    <row r="2455" spans="1:5" ht="12.75">
      <c r="A2455" s="328" t="s">
        <v>286</v>
      </c>
      <c r="B2455" s="328" t="s">
        <v>287</v>
      </c>
      <c r="C2455" s="329" t="s">
        <v>115</v>
      </c>
      <c r="D2455" s="329">
        <v>3300</v>
      </c>
      <c r="E2455" s="366" t="s">
        <v>115</v>
      </c>
    </row>
    <row r="2456" spans="1:5" ht="12.75">
      <c r="A2456" s="325" t="s">
        <v>837</v>
      </c>
      <c r="B2456" s="325" t="s">
        <v>890</v>
      </c>
      <c r="C2456" s="326">
        <v>1500</v>
      </c>
      <c r="D2456" s="326">
        <v>0</v>
      </c>
      <c r="E2456" s="365">
        <v>0</v>
      </c>
    </row>
    <row r="2457" spans="1:5" ht="12.75">
      <c r="A2457" s="401" t="s">
        <v>670</v>
      </c>
      <c r="B2457" s="402"/>
      <c r="C2457" s="322">
        <v>1500</v>
      </c>
      <c r="D2457" s="322">
        <v>0</v>
      </c>
      <c r="E2457" s="361">
        <v>0</v>
      </c>
    </row>
    <row r="2458" spans="1:5" ht="12.75">
      <c r="A2458" s="401" t="s">
        <v>780</v>
      </c>
      <c r="B2458" s="402"/>
      <c r="C2458" s="322">
        <v>1500</v>
      </c>
      <c r="D2458" s="322">
        <v>0</v>
      </c>
      <c r="E2458" s="361">
        <v>0</v>
      </c>
    </row>
    <row r="2459" spans="1:5" ht="12.75">
      <c r="A2459" s="33" t="s">
        <v>260</v>
      </c>
      <c r="B2459" s="33" t="s">
        <v>261</v>
      </c>
      <c r="C2459" s="327">
        <v>100</v>
      </c>
      <c r="D2459" s="327">
        <v>0</v>
      </c>
      <c r="E2459" s="76">
        <v>0</v>
      </c>
    </row>
    <row r="2460" spans="1:5" ht="12.75">
      <c r="A2460" s="328" t="s">
        <v>262</v>
      </c>
      <c r="B2460" s="328" t="s">
        <v>263</v>
      </c>
      <c r="C2460" s="329" t="s">
        <v>115</v>
      </c>
      <c r="D2460" s="329">
        <v>0</v>
      </c>
      <c r="E2460" s="366" t="s">
        <v>115</v>
      </c>
    </row>
    <row r="2461" spans="1:5" ht="12.75">
      <c r="A2461" s="33" t="s">
        <v>270</v>
      </c>
      <c r="B2461" s="33" t="s">
        <v>271</v>
      </c>
      <c r="C2461" s="327">
        <v>1400</v>
      </c>
      <c r="D2461" s="327">
        <v>0</v>
      </c>
      <c r="E2461" s="76">
        <v>0</v>
      </c>
    </row>
    <row r="2462" spans="1:5" ht="12.75">
      <c r="A2462" s="328" t="s">
        <v>272</v>
      </c>
      <c r="B2462" s="328" t="s">
        <v>273</v>
      </c>
      <c r="C2462" s="329" t="s">
        <v>115</v>
      </c>
      <c r="D2462" s="329">
        <v>0</v>
      </c>
      <c r="E2462" s="366" t="s">
        <v>115</v>
      </c>
    </row>
    <row r="2463" spans="1:5" ht="12.75">
      <c r="A2463" s="328" t="s">
        <v>274</v>
      </c>
      <c r="B2463" s="328" t="s">
        <v>275</v>
      </c>
      <c r="C2463" s="329" t="s">
        <v>115</v>
      </c>
      <c r="D2463" s="329">
        <v>0</v>
      </c>
      <c r="E2463" s="366" t="s">
        <v>115</v>
      </c>
    </row>
    <row r="2464" spans="1:5" ht="12.75">
      <c r="A2464" s="325" t="s">
        <v>892</v>
      </c>
      <c r="B2464" s="325" t="s">
        <v>893</v>
      </c>
      <c r="C2464" s="326">
        <v>2330</v>
      </c>
      <c r="D2464" s="326">
        <v>0</v>
      </c>
      <c r="E2464" s="365">
        <v>0</v>
      </c>
    </row>
    <row r="2465" spans="1:5" ht="12.75">
      <c r="A2465" s="401" t="s">
        <v>670</v>
      </c>
      <c r="B2465" s="402"/>
      <c r="C2465" s="322">
        <v>2330</v>
      </c>
      <c r="D2465" s="322">
        <v>0</v>
      </c>
      <c r="E2465" s="361">
        <v>0</v>
      </c>
    </row>
    <row r="2466" spans="1:5" ht="12.75">
      <c r="A2466" s="401" t="s">
        <v>779</v>
      </c>
      <c r="B2466" s="402"/>
      <c r="C2466" s="322">
        <v>2330</v>
      </c>
      <c r="D2466" s="322">
        <v>0</v>
      </c>
      <c r="E2466" s="361">
        <v>0</v>
      </c>
    </row>
    <row r="2467" spans="1:5" ht="12.75">
      <c r="A2467" s="33" t="s">
        <v>243</v>
      </c>
      <c r="B2467" s="33" t="s">
        <v>244</v>
      </c>
      <c r="C2467" s="327">
        <v>2000</v>
      </c>
      <c r="D2467" s="327">
        <v>0</v>
      </c>
      <c r="E2467" s="76">
        <v>0</v>
      </c>
    </row>
    <row r="2468" spans="1:5" ht="12.75">
      <c r="A2468" s="328" t="s">
        <v>245</v>
      </c>
      <c r="B2468" s="328" t="s">
        <v>246</v>
      </c>
      <c r="C2468" s="329" t="s">
        <v>115</v>
      </c>
      <c r="D2468" s="329">
        <v>0</v>
      </c>
      <c r="E2468" s="366" t="s">
        <v>115</v>
      </c>
    </row>
    <row r="2469" spans="1:5" ht="12.75">
      <c r="A2469" s="33" t="s">
        <v>252</v>
      </c>
      <c r="B2469" s="33" t="s">
        <v>253</v>
      </c>
      <c r="C2469" s="327">
        <v>330</v>
      </c>
      <c r="D2469" s="327">
        <v>0</v>
      </c>
      <c r="E2469" s="76">
        <v>0</v>
      </c>
    </row>
    <row r="2470" spans="1:5" ht="12.75">
      <c r="A2470" s="328" t="s">
        <v>256</v>
      </c>
      <c r="B2470" s="328" t="s">
        <v>257</v>
      </c>
      <c r="C2470" s="329" t="s">
        <v>115</v>
      </c>
      <c r="D2470" s="329">
        <v>0</v>
      </c>
      <c r="E2470" s="366" t="s">
        <v>115</v>
      </c>
    </row>
    <row r="2471" spans="1:5" ht="12.75">
      <c r="A2471" s="325" t="s">
        <v>894</v>
      </c>
      <c r="B2471" s="325" t="s">
        <v>874</v>
      </c>
      <c r="C2471" s="326">
        <v>7000</v>
      </c>
      <c r="D2471" s="326">
        <v>8991.5</v>
      </c>
      <c r="E2471" s="365">
        <v>128.45</v>
      </c>
    </row>
    <row r="2472" spans="1:5" ht="12.75">
      <c r="A2472" s="401" t="s">
        <v>670</v>
      </c>
      <c r="B2472" s="402"/>
      <c r="C2472" s="322">
        <v>7000</v>
      </c>
      <c r="D2472" s="322">
        <v>8991.5</v>
      </c>
      <c r="E2472" s="361">
        <v>128.45</v>
      </c>
    </row>
    <row r="2473" spans="1:5" ht="12.75">
      <c r="A2473" s="401" t="s">
        <v>780</v>
      </c>
      <c r="B2473" s="402"/>
      <c r="C2473" s="322">
        <v>7000</v>
      </c>
      <c r="D2473" s="322">
        <v>8991.5</v>
      </c>
      <c r="E2473" s="361">
        <v>128.45</v>
      </c>
    </row>
    <row r="2474" spans="1:5" ht="12.75">
      <c r="A2474" s="33" t="s">
        <v>270</v>
      </c>
      <c r="B2474" s="33" t="s">
        <v>271</v>
      </c>
      <c r="C2474" s="327">
        <v>1000</v>
      </c>
      <c r="D2474" s="327">
        <v>1991.5</v>
      </c>
      <c r="E2474" s="76">
        <v>199.15</v>
      </c>
    </row>
    <row r="2475" spans="1:5" ht="12.75">
      <c r="A2475" s="328" t="s">
        <v>272</v>
      </c>
      <c r="B2475" s="328" t="s">
        <v>273</v>
      </c>
      <c r="C2475" s="329" t="s">
        <v>115</v>
      </c>
      <c r="D2475" s="329">
        <v>1991.5</v>
      </c>
      <c r="E2475" s="366" t="s">
        <v>115</v>
      </c>
    </row>
    <row r="2476" spans="1:5" ht="12.75">
      <c r="A2476" s="33" t="s">
        <v>284</v>
      </c>
      <c r="B2476" s="33" t="s">
        <v>285</v>
      </c>
      <c r="C2476" s="327">
        <v>5500</v>
      </c>
      <c r="D2476" s="327">
        <v>7000</v>
      </c>
      <c r="E2476" s="76">
        <v>127.27</v>
      </c>
    </row>
    <row r="2477" spans="1:5" ht="12.75">
      <c r="A2477" s="328" t="s">
        <v>298</v>
      </c>
      <c r="B2477" s="328" t="s">
        <v>299</v>
      </c>
      <c r="C2477" s="329" t="s">
        <v>115</v>
      </c>
      <c r="D2477" s="329">
        <v>0</v>
      </c>
      <c r="E2477" s="366" t="s">
        <v>115</v>
      </c>
    </row>
    <row r="2478" spans="1:5" ht="12.75">
      <c r="A2478" s="328" t="s">
        <v>302</v>
      </c>
      <c r="B2478" s="328" t="s">
        <v>303</v>
      </c>
      <c r="C2478" s="329" t="s">
        <v>115</v>
      </c>
      <c r="D2478" s="329">
        <v>7000</v>
      </c>
      <c r="E2478" s="366" t="s">
        <v>115</v>
      </c>
    </row>
    <row r="2479" spans="1:5" ht="12.75">
      <c r="A2479" s="33" t="s">
        <v>307</v>
      </c>
      <c r="B2479" s="33" t="s">
        <v>308</v>
      </c>
      <c r="C2479" s="327">
        <v>500</v>
      </c>
      <c r="D2479" s="327">
        <v>0</v>
      </c>
      <c r="E2479" s="76">
        <v>0</v>
      </c>
    </row>
    <row r="2480" spans="1:5" ht="12.75">
      <c r="A2480" s="328" t="s">
        <v>319</v>
      </c>
      <c r="B2480" s="328" t="s">
        <v>308</v>
      </c>
      <c r="C2480" s="329" t="s">
        <v>115</v>
      </c>
      <c r="D2480" s="329">
        <v>0</v>
      </c>
      <c r="E2480" s="366" t="s">
        <v>115</v>
      </c>
    </row>
    <row r="2481" spans="1:5" ht="12.75">
      <c r="A2481" s="325" t="s">
        <v>897</v>
      </c>
      <c r="B2481" s="325" t="s">
        <v>898</v>
      </c>
      <c r="C2481" s="326">
        <v>4800</v>
      </c>
      <c r="D2481" s="326">
        <v>0</v>
      </c>
      <c r="E2481" s="365">
        <v>0</v>
      </c>
    </row>
    <row r="2482" spans="1:5" ht="12.75">
      <c r="A2482" s="401" t="s">
        <v>670</v>
      </c>
      <c r="B2482" s="402"/>
      <c r="C2482" s="322">
        <v>4800</v>
      </c>
      <c r="D2482" s="322">
        <v>0</v>
      </c>
      <c r="E2482" s="361">
        <v>0</v>
      </c>
    </row>
    <row r="2483" spans="1:5" ht="12.75">
      <c r="A2483" s="401" t="s">
        <v>779</v>
      </c>
      <c r="B2483" s="402"/>
      <c r="C2483" s="322">
        <v>4800</v>
      </c>
      <c r="D2483" s="322">
        <v>0</v>
      </c>
      <c r="E2483" s="361">
        <v>0</v>
      </c>
    </row>
    <row r="2484" spans="1:5" ht="12.75">
      <c r="A2484" s="33" t="s">
        <v>270</v>
      </c>
      <c r="B2484" s="33" t="s">
        <v>271</v>
      </c>
      <c r="C2484" s="327">
        <v>3000</v>
      </c>
      <c r="D2484" s="327">
        <v>0</v>
      </c>
      <c r="E2484" s="76">
        <v>0</v>
      </c>
    </row>
    <row r="2485" spans="1:5" ht="12.75">
      <c r="A2485" s="328" t="s">
        <v>272</v>
      </c>
      <c r="B2485" s="328" t="s">
        <v>273</v>
      </c>
      <c r="C2485" s="329" t="s">
        <v>115</v>
      </c>
      <c r="D2485" s="329">
        <v>0</v>
      </c>
      <c r="E2485" s="366" t="s">
        <v>115</v>
      </c>
    </row>
    <row r="2486" spans="1:5" ht="12.75">
      <c r="A2486" s="328" t="s">
        <v>274</v>
      </c>
      <c r="B2486" s="328" t="s">
        <v>275</v>
      </c>
      <c r="C2486" s="329" t="s">
        <v>115</v>
      </c>
      <c r="D2486" s="329">
        <v>0</v>
      </c>
      <c r="E2486" s="366" t="s">
        <v>115</v>
      </c>
    </row>
    <row r="2487" spans="1:5" ht="12.75">
      <c r="A2487" s="33" t="s">
        <v>284</v>
      </c>
      <c r="B2487" s="33" t="s">
        <v>285</v>
      </c>
      <c r="C2487" s="327">
        <v>375</v>
      </c>
      <c r="D2487" s="327">
        <v>0</v>
      </c>
      <c r="E2487" s="76">
        <v>0</v>
      </c>
    </row>
    <row r="2488" spans="1:5" ht="12.75">
      <c r="A2488" s="328" t="s">
        <v>290</v>
      </c>
      <c r="B2488" s="328" t="s">
        <v>291</v>
      </c>
      <c r="C2488" s="329" t="s">
        <v>115</v>
      </c>
      <c r="D2488" s="329">
        <v>0</v>
      </c>
      <c r="E2488" s="366" t="s">
        <v>115</v>
      </c>
    </row>
    <row r="2489" spans="1:5" ht="12.75">
      <c r="A2489" s="33" t="s">
        <v>307</v>
      </c>
      <c r="B2489" s="33" t="s">
        <v>308</v>
      </c>
      <c r="C2489" s="327">
        <v>1425</v>
      </c>
      <c r="D2489" s="327">
        <v>0</v>
      </c>
      <c r="E2489" s="76">
        <v>0</v>
      </c>
    </row>
    <row r="2490" spans="1:5" ht="12.75">
      <c r="A2490" s="328" t="s">
        <v>319</v>
      </c>
      <c r="B2490" s="328" t="s">
        <v>308</v>
      </c>
      <c r="C2490" s="329" t="s">
        <v>115</v>
      </c>
      <c r="D2490" s="329">
        <v>0</v>
      </c>
      <c r="E2490" s="366" t="s">
        <v>115</v>
      </c>
    </row>
    <row r="2491" spans="1:5" ht="12.75">
      <c r="A2491" s="325" t="s">
        <v>738</v>
      </c>
      <c r="B2491" s="325" t="s">
        <v>899</v>
      </c>
      <c r="C2491" s="326">
        <v>92376</v>
      </c>
      <c r="D2491" s="326">
        <v>4222.91</v>
      </c>
      <c r="E2491" s="365">
        <v>4.57</v>
      </c>
    </row>
    <row r="2492" spans="1:5" ht="12.75">
      <c r="A2492" s="401" t="s">
        <v>670</v>
      </c>
      <c r="B2492" s="402"/>
      <c r="C2492" s="322">
        <v>92376</v>
      </c>
      <c r="D2492" s="322">
        <v>4222.91</v>
      </c>
      <c r="E2492" s="361">
        <v>4.57</v>
      </c>
    </row>
    <row r="2493" spans="1:5" ht="12.75">
      <c r="A2493" s="401" t="s">
        <v>765</v>
      </c>
      <c r="B2493" s="402"/>
      <c r="C2493" s="322">
        <v>92376</v>
      </c>
      <c r="D2493" s="322">
        <v>4222.91</v>
      </c>
      <c r="E2493" s="361">
        <v>4.57</v>
      </c>
    </row>
    <row r="2494" spans="1:5" ht="12.75">
      <c r="A2494" s="33" t="s">
        <v>399</v>
      </c>
      <c r="B2494" s="33" t="s">
        <v>400</v>
      </c>
      <c r="C2494" s="327">
        <v>82376</v>
      </c>
      <c r="D2494" s="327">
        <v>0</v>
      </c>
      <c r="E2494" s="76">
        <v>0</v>
      </c>
    </row>
    <row r="2495" spans="1:5" ht="12.75">
      <c r="A2495" s="328" t="s">
        <v>401</v>
      </c>
      <c r="B2495" s="328" t="s">
        <v>232</v>
      </c>
      <c r="C2495" s="329" t="s">
        <v>115</v>
      </c>
      <c r="D2495" s="329">
        <v>0</v>
      </c>
      <c r="E2495" s="366" t="s">
        <v>115</v>
      </c>
    </row>
    <row r="2496" spans="1:5" ht="12.75">
      <c r="A2496" s="328" t="s">
        <v>403</v>
      </c>
      <c r="B2496" s="328" t="s">
        <v>404</v>
      </c>
      <c r="C2496" s="329" t="s">
        <v>115</v>
      </c>
      <c r="D2496" s="329">
        <v>0</v>
      </c>
      <c r="E2496" s="366" t="s">
        <v>115</v>
      </c>
    </row>
    <row r="2497" spans="1:5" ht="12.75">
      <c r="A2497" s="328" t="s">
        <v>904</v>
      </c>
      <c r="B2497" s="328" t="s">
        <v>905</v>
      </c>
      <c r="C2497" s="329" t="s">
        <v>115</v>
      </c>
      <c r="D2497" s="329">
        <v>0</v>
      </c>
      <c r="E2497" s="366" t="s">
        <v>115</v>
      </c>
    </row>
    <row r="2498" spans="1:5" ht="12.75">
      <c r="A2498" s="328" t="s">
        <v>405</v>
      </c>
      <c r="B2498" s="328" t="s">
        <v>234</v>
      </c>
      <c r="C2498" s="329" t="s">
        <v>115</v>
      </c>
      <c r="D2498" s="329">
        <v>0</v>
      </c>
      <c r="E2498" s="366" t="s">
        <v>115</v>
      </c>
    </row>
    <row r="2499" spans="1:5" ht="12.75">
      <c r="A2499" s="328" t="s">
        <v>406</v>
      </c>
      <c r="B2499" s="328" t="s">
        <v>235</v>
      </c>
      <c r="C2499" s="329" t="s">
        <v>115</v>
      </c>
      <c r="D2499" s="329">
        <v>0</v>
      </c>
      <c r="E2499" s="366" t="s">
        <v>115</v>
      </c>
    </row>
    <row r="2500" spans="1:5" ht="12.75">
      <c r="A2500" s="33" t="s">
        <v>410</v>
      </c>
      <c r="B2500" s="33" t="s">
        <v>411</v>
      </c>
      <c r="C2500" s="327">
        <v>5000</v>
      </c>
      <c r="D2500" s="327">
        <v>4222.91</v>
      </c>
      <c r="E2500" s="76">
        <v>84.46</v>
      </c>
    </row>
    <row r="2501" spans="1:5" ht="12.75">
      <c r="A2501" s="328" t="s">
        <v>412</v>
      </c>
      <c r="B2501" s="328" t="s">
        <v>413</v>
      </c>
      <c r="C2501" s="329" t="s">
        <v>115</v>
      </c>
      <c r="D2501" s="329">
        <v>4222.91</v>
      </c>
      <c r="E2501" s="366" t="s">
        <v>115</v>
      </c>
    </row>
    <row r="2502" spans="1:5" ht="12.75">
      <c r="A2502" s="33" t="s">
        <v>417</v>
      </c>
      <c r="B2502" s="33" t="s">
        <v>418</v>
      </c>
      <c r="C2502" s="327">
        <v>5000</v>
      </c>
      <c r="D2502" s="327">
        <v>0</v>
      </c>
      <c r="E2502" s="76">
        <v>0</v>
      </c>
    </row>
    <row r="2503" spans="1:5" ht="12.75">
      <c r="A2503" s="328" t="s">
        <v>419</v>
      </c>
      <c r="B2503" s="328" t="s">
        <v>420</v>
      </c>
      <c r="C2503" s="329" t="s">
        <v>115</v>
      </c>
      <c r="D2503" s="329">
        <v>0</v>
      </c>
      <c r="E2503" s="366" t="s">
        <v>115</v>
      </c>
    </row>
    <row r="2504" spans="1:5" ht="12.75">
      <c r="A2504" s="325" t="s">
        <v>692</v>
      </c>
      <c r="B2504" s="325" t="s">
        <v>900</v>
      </c>
      <c r="C2504" s="326">
        <v>125000</v>
      </c>
      <c r="D2504" s="326">
        <v>0</v>
      </c>
      <c r="E2504" s="365">
        <v>0</v>
      </c>
    </row>
    <row r="2505" spans="1:5" ht="12.75">
      <c r="A2505" s="401" t="s">
        <v>670</v>
      </c>
      <c r="B2505" s="402"/>
      <c r="C2505" s="322">
        <v>125000</v>
      </c>
      <c r="D2505" s="322">
        <v>0</v>
      </c>
      <c r="E2505" s="361">
        <v>0</v>
      </c>
    </row>
    <row r="2506" spans="1:5" ht="12.75">
      <c r="A2506" s="401" t="s">
        <v>765</v>
      </c>
      <c r="B2506" s="402"/>
      <c r="C2506" s="322">
        <v>125000</v>
      </c>
      <c r="D2506" s="322">
        <v>0</v>
      </c>
      <c r="E2506" s="361">
        <v>0</v>
      </c>
    </row>
    <row r="2507" spans="1:5" ht="12.75">
      <c r="A2507" s="33" t="s">
        <v>427</v>
      </c>
      <c r="B2507" s="33" t="s">
        <v>428</v>
      </c>
      <c r="C2507" s="327">
        <v>120000</v>
      </c>
      <c r="D2507" s="327">
        <v>0</v>
      </c>
      <c r="E2507" s="76">
        <v>0</v>
      </c>
    </row>
    <row r="2508" spans="1:5" ht="12.75">
      <c r="A2508" s="328" t="s">
        <v>429</v>
      </c>
      <c r="B2508" s="328" t="s">
        <v>428</v>
      </c>
      <c r="C2508" s="329" t="s">
        <v>115</v>
      </c>
      <c r="D2508" s="329">
        <v>0</v>
      </c>
      <c r="E2508" s="366" t="s">
        <v>115</v>
      </c>
    </row>
    <row r="2509" spans="1:5" ht="12.75">
      <c r="A2509" s="33" t="s">
        <v>1362</v>
      </c>
      <c r="B2509" s="33" t="s">
        <v>1053</v>
      </c>
      <c r="C2509" s="327">
        <v>5000</v>
      </c>
      <c r="D2509" s="327">
        <v>0</v>
      </c>
      <c r="E2509" s="76">
        <v>0</v>
      </c>
    </row>
    <row r="2510" spans="1:5" ht="12.75">
      <c r="A2510" s="328" t="s">
        <v>1363</v>
      </c>
      <c r="B2510" s="328" t="s">
        <v>1053</v>
      </c>
      <c r="C2510" s="329" t="s">
        <v>115</v>
      </c>
      <c r="D2510" s="329">
        <v>0</v>
      </c>
      <c r="E2510" s="366" t="s">
        <v>115</v>
      </c>
    </row>
    <row r="2511" spans="1:5" ht="12.75">
      <c r="A2511" s="325" t="s">
        <v>694</v>
      </c>
      <c r="B2511" s="325" t="s">
        <v>901</v>
      </c>
      <c r="C2511" s="326">
        <v>22000</v>
      </c>
      <c r="D2511" s="326">
        <v>0</v>
      </c>
      <c r="E2511" s="365">
        <v>0</v>
      </c>
    </row>
    <row r="2512" spans="1:5" ht="12.75">
      <c r="A2512" s="401" t="s">
        <v>762</v>
      </c>
      <c r="B2512" s="402"/>
      <c r="C2512" s="322">
        <v>7000</v>
      </c>
      <c r="D2512" s="322">
        <v>0</v>
      </c>
      <c r="E2512" s="361">
        <v>0</v>
      </c>
    </row>
    <row r="2513" spans="1:5" ht="12.75">
      <c r="A2513" s="401" t="s">
        <v>763</v>
      </c>
      <c r="B2513" s="402"/>
      <c r="C2513" s="322">
        <v>7000</v>
      </c>
      <c r="D2513" s="322">
        <v>0</v>
      </c>
      <c r="E2513" s="361">
        <v>0</v>
      </c>
    </row>
    <row r="2514" spans="1:5" ht="12.75">
      <c r="A2514" s="33" t="s">
        <v>399</v>
      </c>
      <c r="B2514" s="33" t="s">
        <v>400</v>
      </c>
      <c r="C2514" s="327">
        <v>7000</v>
      </c>
      <c r="D2514" s="327">
        <v>0</v>
      </c>
      <c r="E2514" s="76">
        <v>0</v>
      </c>
    </row>
    <row r="2515" spans="1:5" ht="12.75">
      <c r="A2515" s="328" t="s">
        <v>401</v>
      </c>
      <c r="B2515" s="328" t="s">
        <v>232</v>
      </c>
      <c r="C2515" s="329" t="s">
        <v>115</v>
      </c>
      <c r="D2515" s="329">
        <v>0</v>
      </c>
      <c r="E2515" s="366" t="s">
        <v>115</v>
      </c>
    </row>
    <row r="2516" spans="1:5" ht="12.75">
      <c r="A2516" s="401" t="s">
        <v>670</v>
      </c>
      <c r="B2516" s="402"/>
      <c r="C2516" s="322">
        <v>5000</v>
      </c>
      <c r="D2516" s="322">
        <v>0</v>
      </c>
      <c r="E2516" s="361">
        <v>0</v>
      </c>
    </row>
    <row r="2517" spans="1:5" ht="12.75">
      <c r="A2517" s="401" t="s">
        <v>779</v>
      </c>
      <c r="B2517" s="402"/>
      <c r="C2517" s="322">
        <v>5000</v>
      </c>
      <c r="D2517" s="322">
        <v>0</v>
      </c>
      <c r="E2517" s="361">
        <v>0</v>
      </c>
    </row>
    <row r="2518" spans="1:5" ht="12.75">
      <c r="A2518" s="33" t="s">
        <v>410</v>
      </c>
      <c r="B2518" s="33" t="s">
        <v>411</v>
      </c>
      <c r="C2518" s="327">
        <v>5000</v>
      </c>
      <c r="D2518" s="327">
        <v>0</v>
      </c>
      <c r="E2518" s="76">
        <v>0</v>
      </c>
    </row>
    <row r="2519" spans="1:5" ht="12.75">
      <c r="A2519" s="328" t="s">
        <v>412</v>
      </c>
      <c r="B2519" s="328" t="s">
        <v>413</v>
      </c>
      <c r="C2519" s="329" t="s">
        <v>115</v>
      </c>
      <c r="D2519" s="329">
        <v>0</v>
      </c>
      <c r="E2519" s="366" t="s">
        <v>115</v>
      </c>
    </row>
    <row r="2520" spans="1:5" ht="12.75">
      <c r="A2520" s="401" t="s">
        <v>672</v>
      </c>
      <c r="B2520" s="402"/>
      <c r="C2520" s="322">
        <v>10000</v>
      </c>
      <c r="D2520" s="322">
        <v>0</v>
      </c>
      <c r="E2520" s="361">
        <v>0</v>
      </c>
    </row>
    <row r="2521" spans="1:5" ht="12.75">
      <c r="A2521" s="401" t="s">
        <v>868</v>
      </c>
      <c r="B2521" s="402"/>
      <c r="C2521" s="322">
        <v>10000</v>
      </c>
      <c r="D2521" s="322">
        <v>0</v>
      </c>
      <c r="E2521" s="361">
        <v>0</v>
      </c>
    </row>
    <row r="2522" spans="1:5" ht="12.75">
      <c r="A2522" s="33" t="s">
        <v>410</v>
      </c>
      <c r="B2522" s="33" t="s">
        <v>411</v>
      </c>
      <c r="C2522" s="327">
        <v>10000</v>
      </c>
      <c r="D2522" s="327">
        <v>0</v>
      </c>
      <c r="E2522" s="76">
        <v>0</v>
      </c>
    </row>
    <row r="2523" spans="1:5" ht="12.75">
      <c r="A2523" s="328" t="s">
        <v>412</v>
      </c>
      <c r="B2523" s="328" t="s">
        <v>413</v>
      </c>
      <c r="C2523" s="329" t="s">
        <v>115</v>
      </c>
      <c r="D2523" s="329">
        <v>0</v>
      </c>
      <c r="E2523" s="366" t="s">
        <v>115</v>
      </c>
    </row>
    <row r="2524" spans="1:5" ht="12.75">
      <c r="A2524" s="325" t="s">
        <v>902</v>
      </c>
      <c r="B2524" s="325" t="s">
        <v>903</v>
      </c>
      <c r="C2524" s="326">
        <v>80600</v>
      </c>
      <c r="D2524" s="326">
        <v>0</v>
      </c>
      <c r="E2524" s="365">
        <v>0</v>
      </c>
    </row>
    <row r="2525" spans="1:5" ht="12.75">
      <c r="A2525" s="401" t="s">
        <v>670</v>
      </c>
      <c r="B2525" s="402"/>
      <c r="C2525" s="322">
        <v>80600</v>
      </c>
      <c r="D2525" s="322">
        <v>0</v>
      </c>
      <c r="E2525" s="361">
        <v>0</v>
      </c>
    </row>
    <row r="2526" spans="1:5" ht="12.75">
      <c r="A2526" s="401" t="s">
        <v>779</v>
      </c>
      <c r="B2526" s="402"/>
      <c r="C2526" s="322">
        <v>80600</v>
      </c>
      <c r="D2526" s="322">
        <v>0</v>
      </c>
      <c r="E2526" s="361">
        <v>0</v>
      </c>
    </row>
    <row r="2527" spans="1:5" ht="12.75">
      <c r="A2527" s="33" t="s">
        <v>307</v>
      </c>
      <c r="B2527" s="33" t="s">
        <v>308</v>
      </c>
      <c r="C2527" s="327">
        <v>10000</v>
      </c>
      <c r="D2527" s="327">
        <v>0</v>
      </c>
      <c r="E2527" s="76">
        <v>0</v>
      </c>
    </row>
    <row r="2528" spans="1:5" ht="12.75">
      <c r="A2528" s="328" t="s">
        <v>319</v>
      </c>
      <c r="B2528" s="328" t="s">
        <v>308</v>
      </c>
      <c r="C2528" s="329" t="s">
        <v>115</v>
      </c>
      <c r="D2528" s="329">
        <v>0</v>
      </c>
      <c r="E2528" s="366" t="s">
        <v>115</v>
      </c>
    </row>
    <row r="2529" spans="1:5" ht="12.75">
      <c r="A2529" s="33" t="s">
        <v>399</v>
      </c>
      <c r="B2529" s="33" t="s">
        <v>400</v>
      </c>
      <c r="C2529" s="327">
        <v>67100</v>
      </c>
      <c r="D2529" s="327">
        <v>0</v>
      </c>
      <c r="E2529" s="76">
        <v>0</v>
      </c>
    </row>
    <row r="2530" spans="1:5" ht="12.75">
      <c r="A2530" s="328" t="s">
        <v>401</v>
      </c>
      <c r="B2530" s="328" t="s">
        <v>232</v>
      </c>
      <c r="C2530" s="329" t="s">
        <v>115</v>
      </c>
      <c r="D2530" s="329">
        <v>0</v>
      </c>
      <c r="E2530" s="366" t="s">
        <v>115</v>
      </c>
    </row>
    <row r="2531" spans="1:5" ht="12.75">
      <c r="A2531" s="328" t="s">
        <v>406</v>
      </c>
      <c r="B2531" s="328" t="s">
        <v>235</v>
      </c>
      <c r="C2531" s="329" t="s">
        <v>115</v>
      </c>
      <c r="D2531" s="329">
        <v>0</v>
      </c>
      <c r="E2531" s="366" t="s">
        <v>115</v>
      </c>
    </row>
    <row r="2532" spans="1:5" ht="12.75">
      <c r="A2532" s="33" t="s">
        <v>410</v>
      </c>
      <c r="B2532" s="33" t="s">
        <v>411</v>
      </c>
      <c r="C2532" s="327">
        <v>1500</v>
      </c>
      <c r="D2532" s="327">
        <v>0</v>
      </c>
      <c r="E2532" s="76">
        <v>0</v>
      </c>
    </row>
    <row r="2533" spans="1:5" ht="12.75">
      <c r="A2533" s="328" t="s">
        <v>412</v>
      </c>
      <c r="B2533" s="328" t="s">
        <v>413</v>
      </c>
      <c r="C2533" s="329" t="s">
        <v>115</v>
      </c>
      <c r="D2533" s="329">
        <v>0</v>
      </c>
      <c r="E2533" s="366" t="s">
        <v>115</v>
      </c>
    </row>
    <row r="2534" spans="1:5" ht="12.75">
      <c r="A2534" s="33" t="s">
        <v>417</v>
      </c>
      <c r="B2534" s="33" t="s">
        <v>418</v>
      </c>
      <c r="C2534" s="327">
        <v>2000</v>
      </c>
      <c r="D2534" s="327">
        <v>0</v>
      </c>
      <c r="E2534" s="76">
        <v>0</v>
      </c>
    </row>
    <row r="2535" spans="1:5" ht="12.75">
      <c r="A2535" s="328" t="s">
        <v>419</v>
      </c>
      <c r="B2535" s="328" t="s">
        <v>420</v>
      </c>
      <c r="C2535" s="329" t="s">
        <v>115</v>
      </c>
      <c r="D2535" s="329">
        <v>0</v>
      </c>
      <c r="E2535" s="366" t="s">
        <v>115</v>
      </c>
    </row>
    <row r="2536" spans="1:5" ht="12.75">
      <c r="A2536" s="325" t="s">
        <v>1147</v>
      </c>
      <c r="B2536" s="325" t="s">
        <v>1135</v>
      </c>
      <c r="C2536" s="326">
        <v>356000</v>
      </c>
      <c r="D2536" s="326">
        <v>0</v>
      </c>
      <c r="E2536" s="365">
        <v>0</v>
      </c>
    </row>
    <row r="2537" spans="1:5" ht="12.75">
      <c r="A2537" s="401" t="s">
        <v>667</v>
      </c>
      <c r="B2537" s="402"/>
      <c r="C2537" s="322">
        <v>6000</v>
      </c>
      <c r="D2537" s="322">
        <v>0</v>
      </c>
      <c r="E2537" s="361">
        <v>0</v>
      </c>
    </row>
    <row r="2538" spans="1:5" ht="12.75">
      <c r="A2538" s="401" t="s">
        <v>1341</v>
      </c>
      <c r="B2538" s="402"/>
      <c r="C2538" s="322">
        <v>6000</v>
      </c>
      <c r="D2538" s="322">
        <v>0</v>
      </c>
      <c r="E2538" s="361">
        <v>0</v>
      </c>
    </row>
    <row r="2539" spans="1:5" ht="12.75">
      <c r="A2539" s="33" t="s">
        <v>410</v>
      </c>
      <c r="B2539" s="33" t="s">
        <v>411</v>
      </c>
      <c r="C2539" s="327">
        <v>6000</v>
      </c>
      <c r="D2539" s="327">
        <v>0</v>
      </c>
      <c r="E2539" s="76">
        <v>0</v>
      </c>
    </row>
    <row r="2540" spans="1:5" ht="12.75">
      <c r="A2540" s="328" t="s">
        <v>412</v>
      </c>
      <c r="B2540" s="328" t="s">
        <v>413</v>
      </c>
      <c r="C2540" s="329" t="s">
        <v>115</v>
      </c>
      <c r="D2540" s="329">
        <v>0</v>
      </c>
      <c r="E2540" s="366" t="s">
        <v>115</v>
      </c>
    </row>
    <row r="2541" spans="1:5" ht="12.75">
      <c r="A2541" s="401" t="s">
        <v>670</v>
      </c>
      <c r="B2541" s="402"/>
      <c r="C2541" s="322">
        <v>350000</v>
      </c>
      <c r="D2541" s="322">
        <v>0</v>
      </c>
      <c r="E2541" s="361">
        <v>0</v>
      </c>
    </row>
    <row r="2542" spans="1:5" ht="12.75">
      <c r="A2542" s="401" t="s">
        <v>779</v>
      </c>
      <c r="B2542" s="402"/>
      <c r="C2542" s="322">
        <v>350000</v>
      </c>
      <c r="D2542" s="322">
        <v>0</v>
      </c>
      <c r="E2542" s="361">
        <v>0</v>
      </c>
    </row>
    <row r="2543" spans="1:5" ht="12.75">
      <c r="A2543" s="33" t="s">
        <v>410</v>
      </c>
      <c r="B2543" s="33" t="s">
        <v>411</v>
      </c>
      <c r="C2543" s="327">
        <v>350000</v>
      </c>
      <c r="D2543" s="327">
        <v>0</v>
      </c>
      <c r="E2543" s="76">
        <v>0</v>
      </c>
    </row>
    <row r="2544" spans="1:5" ht="12.75">
      <c r="A2544" s="328" t="s">
        <v>412</v>
      </c>
      <c r="B2544" s="328" t="s">
        <v>413</v>
      </c>
      <c r="C2544" s="329" t="s">
        <v>115</v>
      </c>
      <c r="D2544" s="329">
        <v>0</v>
      </c>
      <c r="E2544" s="366" t="s">
        <v>115</v>
      </c>
    </row>
    <row r="2545" spans="1:5" ht="12.75">
      <c r="A2545" s="325" t="s">
        <v>741</v>
      </c>
      <c r="B2545" s="325" t="s">
        <v>863</v>
      </c>
      <c r="C2545" s="326">
        <v>20000</v>
      </c>
      <c r="D2545" s="326">
        <v>0</v>
      </c>
      <c r="E2545" s="365">
        <v>0</v>
      </c>
    </row>
    <row r="2546" spans="1:5" ht="12.75">
      <c r="A2546" s="401" t="s">
        <v>667</v>
      </c>
      <c r="B2546" s="402"/>
      <c r="C2546" s="322">
        <v>20000</v>
      </c>
      <c r="D2546" s="322">
        <v>0</v>
      </c>
      <c r="E2546" s="361">
        <v>0</v>
      </c>
    </row>
    <row r="2547" spans="1:5" ht="12.75">
      <c r="A2547" s="401" t="s">
        <v>1341</v>
      </c>
      <c r="B2547" s="402"/>
      <c r="C2547" s="322">
        <v>20000</v>
      </c>
      <c r="D2547" s="322">
        <v>0</v>
      </c>
      <c r="E2547" s="361">
        <v>0</v>
      </c>
    </row>
    <row r="2548" spans="1:5" ht="12.75">
      <c r="A2548" s="33" t="s">
        <v>270</v>
      </c>
      <c r="B2548" s="33" t="s">
        <v>271</v>
      </c>
      <c r="C2548" s="327">
        <v>20000</v>
      </c>
      <c r="D2548" s="327">
        <v>0</v>
      </c>
      <c r="E2548" s="76">
        <v>0</v>
      </c>
    </row>
    <row r="2549" spans="1:5" ht="12.75">
      <c r="A2549" s="328" t="s">
        <v>274</v>
      </c>
      <c r="B2549" s="328" t="s">
        <v>275</v>
      </c>
      <c r="C2549" s="329" t="s">
        <v>115</v>
      </c>
      <c r="D2549" s="329">
        <v>0</v>
      </c>
      <c r="E2549" s="366" t="s">
        <v>115</v>
      </c>
    </row>
    <row r="2550" spans="1:5" ht="12.75">
      <c r="A2550" s="325" t="s">
        <v>906</v>
      </c>
      <c r="B2550" s="325" t="s">
        <v>907</v>
      </c>
      <c r="C2550" s="326">
        <v>43000</v>
      </c>
      <c r="D2550" s="326">
        <v>0</v>
      </c>
      <c r="E2550" s="365">
        <v>0</v>
      </c>
    </row>
    <row r="2551" spans="1:5" ht="12.75">
      <c r="A2551" s="401" t="s">
        <v>670</v>
      </c>
      <c r="B2551" s="402"/>
      <c r="C2551" s="322">
        <v>43000</v>
      </c>
      <c r="D2551" s="322">
        <v>0</v>
      </c>
      <c r="E2551" s="361">
        <v>0</v>
      </c>
    </row>
    <row r="2552" spans="1:5" ht="12.75">
      <c r="A2552" s="401" t="s">
        <v>779</v>
      </c>
      <c r="B2552" s="402"/>
      <c r="C2552" s="322">
        <v>43000</v>
      </c>
      <c r="D2552" s="322">
        <v>0</v>
      </c>
      <c r="E2552" s="361">
        <v>0</v>
      </c>
    </row>
    <row r="2553" spans="1:5" ht="12.75">
      <c r="A2553" s="33" t="s">
        <v>270</v>
      </c>
      <c r="B2553" s="33" t="s">
        <v>271</v>
      </c>
      <c r="C2553" s="327">
        <v>43000</v>
      </c>
      <c r="D2553" s="327">
        <v>0</v>
      </c>
      <c r="E2553" s="76">
        <v>0</v>
      </c>
    </row>
    <row r="2554" spans="1:5" ht="12.75">
      <c r="A2554" s="328" t="s">
        <v>274</v>
      </c>
      <c r="B2554" s="328" t="s">
        <v>275</v>
      </c>
      <c r="C2554" s="329" t="s">
        <v>115</v>
      </c>
      <c r="D2554" s="329">
        <v>0</v>
      </c>
      <c r="E2554" s="366" t="s">
        <v>115</v>
      </c>
    </row>
    <row r="2555" spans="1:5" ht="12.75">
      <c r="A2555" s="325" t="s">
        <v>909</v>
      </c>
      <c r="B2555" s="325" t="s">
        <v>910</v>
      </c>
      <c r="C2555" s="326">
        <v>75400</v>
      </c>
      <c r="D2555" s="326">
        <v>57820.01</v>
      </c>
      <c r="E2555" s="365">
        <v>76.68</v>
      </c>
    </row>
    <row r="2556" spans="1:5" ht="12.75">
      <c r="A2556" s="401" t="s">
        <v>670</v>
      </c>
      <c r="B2556" s="402"/>
      <c r="C2556" s="322">
        <v>75400</v>
      </c>
      <c r="D2556" s="322">
        <v>57820.01</v>
      </c>
      <c r="E2556" s="361">
        <v>76.68</v>
      </c>
    </row>
    <row r="2557" spans="1:5" ht="12.75">
      <c r="A2557" s="401" t="s">
        <v>779</v>
      </c>
      <c r="B2557" s="402"/>
      <c r="C2557" s="322">
        <v>1500</v>
      </c>
      <c r="D2557" s="322">
        <v>0</v>
      </c>
      <c r="E2557" s="361">
        <v>0</v>
      </c>
    </row>
    <row r="2558" spans="1:5" ht="12.75">
      <c r="A2558" s="33" t="s">
        <v>249</v>
      </c>
      <c r="B2558" s="33" t="s">
        <v>250</v>
      </c>
      <c r="C2558" s="327">
        <v>1500</v>
      </c>
      <c r="D2558" s="327">
        <v>0</v>
      </c>
      <c r="E2558" s="76">
        <v>0</v>
      </c>
    </row>
    <row r="2559" spans="1:5" ht="12.75">
      <c r="A2559" s="328" t="s">
        <v>251</v>
      </c>
      <c r="B2559" s="328" t="s">
        <v>250</v>
      </c>
      <c r="C2559" s="329" t="s">
        <v>115</v>
      </c>
      <c r="D2559" s="329">
        <v>0</v>
      </c>
      <c r="E2559" s="366" t="s">
        <v>115</v>
      </c>
    </row>
    <row r="2560" spans="1:5" ht="12.75">
      <c r="A2560" s="401" t="s">
        <v>877</v>
      </c>
      <c r="B2560" s="402"/>
      <c r="C2560" s="322">
        <v>73900</v>
      </c>
      <c r="D2560" s="322">
        <v>57820.01</v>
      </c>
      <c r="E2560" s="361">
        <v>78.24</v>
      </c>
    </row>
    <row r="2561" spans="1:5" ht="12.75">
      <c r="A2561" s="33" t="s">
        <v>243</v>
      </c>
      <c r="B2561" s="33" t="s">
        <v>244</v>
      </c>
      <c r="C2561" s="327">
        <v>57500</v>
      </c>
      <c r="D2561" s="327">
        <v>49420.01</v>
      </c>
      <c r="E2561" s="76">
        <v>85.95</v>
      </c>
    </row>
    <row r="2562" spans="1:5" ht="12.75">
      <c r="A2562" s="328" t="s">
        <v>245</v>
      </c>
      <c r="B2562" s="328" t="s">
        <v>246</v>
      </c>
      <c r="C2562" s="329" t="s">
        <v>115</v>
      </c>
      <c r="D2562" s="329">
        <v>49420.01</v>
      </c>
      <c r="E2562" s="366" t="s">
        <v>115</v>
      </c>
    </row>
    <row r="2563" spans="1:5" ht="12.75">
      <c r="A2563" s="33" t="s">
        <v>252</v>
      </c>
      <c r="B2563" s="33" t="s">
        <v>253</v>
      </c>
      <c r="C2563" s="327">
        <v>9500</v>
      </c>
      <c r="D2563" s="327">
        <v>0</v>
      </c>
      <c r="E2563" s="76">
        <v>0</v>
      </c>
    </row>
    <row r="2564" spans="1:5" ht="12.75">
      <c r="A2564" s="328" t="s">
        <v>256</v>
      </c>
      <c r="B2564" s="328" t="s">
        <v>257</v>
      </c>
      <c r="C2564" s="329" t="s">
        <v>115</v>
      </c>
      <c r="D2564" s="329">
        <v>0</v>
      </c>
      <c r="E2564" s="366" t="s">
        <v>115</v>
      </c>
    </row>
    <row r="2565" spans="1:5" ht="12.75">
      <c r="A2565" s="33" t="s">
        <v>260</v>
      </c>
      <c r="B2565" s="33" t="s">
        <v>261</v>
      </c>
      <c r="C2565" s="327">
        <v>6900</v>
      </c>
      <c r="D2565" s="327">
        <v>8400</v>
      </c>
      <c r="E2565" s="76">
        <v>121.74</v>
      </c>
    </row>
    <row r="2566" spans="1:5" ht="12.75">
      <c r="A2566" s="328" t="s">
        <v>264</v>
      </c>
      <c r="B2566" s="328" t="s">
        <v>265</v>
      </c>
      <c r="C2566" s="329" t="s">
        <v>115</v>
      </c>
      <c r="D2566" s="329">
        <v>8400</v>
      </c>
      <c r="E2566" s="366" t="s">
        <v>115</v>
      </c>
    </row>
    <row r="2567" spans="1:5" ht="12.75">
      <c r="A2567" s="325" t="s">
        <v>1247</v>
      </c>
      <c r="B2567" s="325" t="s">
        <v>1248</v>
      </c>
      <c r="C2567" s="326">
        <v>184500</v>
      </c>
      <c r="D2567" s="326">
        <v>133805.72</v>
      </c>
      <c r="E2567" s="365">
        <v>72.52</v>
      </c>
    </row>
    <row r="2568" spans="1:5" ht="12.75">
      <c r="A2568" s="401" t="s">
        <v>670</v>
      </c>
      <c r="B2568" s="402"/>
      <c r="C2568" s="322">
        <v>184500</v>
      </c>
      <c r="D2568" s="322">
        <v>133805.72</v>
      </c>
      <c r="E2568" s="361">
        <v>72.52</v>
      </c>
    </row>
    <row r="2569" spans="1:5" ht="12.75">
      <c r="A2569" s="401" t="s">
        <v>867</v>
      </c>
      <c r="B2569" s="402"/>
      <c r="C2569" s="322">
        <v>184500</v>
      </c>
      <c r="D2569" s="322">
        <v>133805.72</v>
      </c>
      <c r="E2569" s="361">
        <v>72.52</v>
      </c>
    </row>
    <row r="2570" spans="1:5" ht="12.75">
      <c r="A2570" s="33" t="s">
        <v>243</v>
      </c>
      <c r="B2570" s="33" t="s">
        <v>244</v>
      </c>
      <c r="C2570" s="327">
        <v>137500</v>
      </c>
      <c r="D2570" s="327">
        <v>103859.79</v>
      </c>
      <c r="E2570" s="76">
        <v>75.53</v>
      </c>
    </row>
    <row r="2571" spans="1:5" ht="12.75">
      <c r="A2571" s="328" t="s">
        <v>245</v>
      </c>
      <c r="B2571" s="328" t="s">
        <v>246</v>
      </c>
      <c r="C2571" s="329" t="s">
        <v>115</v>
      </c>
      <c r="D2571" s="329">
        <v>103859.79</v>
      </c>
      <c r="E2571" s="366" t="s">
        <v>115</v>
      </c>
    </row>
    <row r="2572" spans="1:5" ht="12.75">
      <c r="A2572" s="33" t="s">
        <v>249</v>
      </c>
      <c r="B2572" s="33" t="s">
        <v>250</v>
      </c>
      <c r="C2572" s="327">
        <v>14000</v>
      </c>
      <c r="D2572" s="327">
        <v>9474.75</v>
      </c>
      <c r="E2572" s="76">
        <v>67.68</v>
      </c>
    </row>
    <row r="2573" spans="1:5" ht="12.75">
      <c r="A2573" s="328" t="s">
        <v>251</v>
      </c>
      <c r="B2573" s="328" t="s">
        <v>250</v>
      </c>
      <c r="C2573" s="329" t="s">
        <v>115</v>
      </c>
      <c r="D2573" s="329">
        <v>9474.75</v>
      </c>
      <c r="E2573" s="366" t="s">
        <v>115</v>
      </c>
    </row>
    <row r="2574" spans="1:5" ht="12.75">
      <c r="A2574" s="33" t="s">
        <v>252</v>
      </c>
      <c r="B2574" s="33" t="s">
        <v>253</v>
      </c>
      <c r="C2574" s="327">
        <v>22600</v>
      </c>
      <c r="D2574" s="327">
        <v>17136.88</v>
      </c>
      <c r="E2574" s="76">
        <v>75.83</v>
      </c>
    </row>
    <row r="2575" spans="1:5" ht="12.75">
      <c r="A2575" s="328" t="s">
        <v>256</v>
      </c>
      <c r="B2575" s="328" t="s">
        <v>257</v>
      </c>
      <c r="C2575" s="329" t="s">
        <v>115</v>
      </c>
      <c r="D2575" s="329">
        <v>17136.88</v>
      </c>
      <c r="E2575" s="366" t="s">
        <v>115</v>
      </c>
    </row>
    <row r="2576" spans="1:5" ht="12.75">
      <c r="A2576" s="33" t="s">
        <v>260</v>
      </c>
      <c r="B2576" s="33" t="s">
        <v>261</v>
      </c>
      <c r="C2576" s="327">
        <v>10400</v>
      </c>
      <c r="D2576" s="327">
        <v>3334.3</v>
      </c>
      <c r="E2576" s="76">
        <v>32.06</v>
      </c>
    </row>
    <row r="2577" spans="1:5" ht="12.75">
      <c r="A2577" s="328" t="s">
        <v>264</v>
      </c>
      <c r="B2577" s="328" t="s">
        <v>265</v>
      </c>
      <c r="C2577" s="329" t="s">
        <v>115</v>
      </c>
      <c r="D2577" s="329">
        <v>3334.3</v>
      </c>
      <c r="E2577" s="366" t="s">
        <v>115</v>
      </c>
    </row>
    <row r="2578" spans="1:5" ht="12.75">
      <c r="A2578" s="403" t="s">
        <v>911</v>
      </c>
      <c r="B2578" s="402"/>
      <c r="C2578" s="321">
        <v>6782214</v>
      </c>
      <c r="D2578" s="321">
        <v>1881814.19</v>
      </c>
      <c r="E2578" s="363">
        <v>27.75</v>
      </c>
    </row>
    <row r="2579" spans="1:5" ht="12.75">
      <c r="A2579" s="401" t="s">
        <v>665</v>
      </c>
      <c r="B2579" s="402"/>
      <c r="C2579" s="322">
        <v>3367591</v>
      </c>
      <c r="D2579" s="322">
        <v>1527639.24</v>
      </c>
      <c r="E2579" s="361">
        <v>45.36</v>
      </c>
    </row>
    <row r="2580" spans="1:5" ht="12.75">
      <c r="A2580" s="401" t="s">
        <v>666</v>
      </c>
      <c r="B2580" s="402"/>
      <c r="C2580" s="322">
        <v>3279953</v>
      </c>
      <c r="D2580" s="322">
        <v>1519014.24</v>
      </c>
      <c r="E2580" s="361">
        <v>46.31</v>
      </c>
    </row>
    <row r="2581" spans="1:5" ht="12.75">
      <c r="A2581" s="401" t="s">
        <v>912</v>
      </c>
      <c r="B2581" s="402"/>
      <c r="C2581" s="322">
        <v>87638</v>
      </c>
      <c r="D2581" s="322">
        <v>8625</v>
      </c>
      <c r="E2581" s="361">
        <v>9.84</v>
      </c>
    </row>
    <row r="2582" spans="1:5" ht="12.75">
      <c r="A2582" s="401" t="s">
        <v>762</v>
      </c>
      <c r="B2582" s="402"/>
      <c r="C2582" s="322">
        <v>79500</v>
      </c>
      <c r="D2582" s="322">
        <v>24972.38</v>
      </c>
      <c r="E2582" s="361">
        <v>31.41</v>
      </c>
    </row>
    <row r="2583" spans="1:5" ht="12.75">
      <c r="A2583" s="401" t="s">
        <v>763</v>
      </c>
      <c r="B2583" s="402"/>
      <c r="C2583" s="322">
        <v>79500</v>
      </c>
      <c r="D2583" s="322">
        <v>24972.38</v>
      </c>
      <c r="E2583" s="361">
        <v>31.41</v>
      </c>
    </row>
    <row r="2584" spans="1:5" ht="12.75">
      <c r="A2584" s="401" t="s">
        <v>667</v>
      </c>
      <c r="B2584" s="402"/>
      <c r="C2584" s="322">
        <v>1323725</v>
      </c>
      <c r="D2584" s="322">
        <v>276414.26</v>
      </c>
      <c r="E2584" s="361">
        <v>20.88</v>
      </c>
    </row>
    <row r="2585" spans="1:5" ht="12.75">
      <c r="A2585" s="401" t="s">
        <v>1341</v>
      </c>
      <c r="B2585" s="402"/>
      <c r="C2585" s="322">
        <v>1323725</v>
      </c>
      <c r="D2585" s="322">
        <v>276414.26</v>
      </c>
      <c r="E2585" s="361">
        <v>20.88</v>
      </c>
    </row>
    <row r="2586" spans="1:5" ht="12.75">
      <c r="A2586" s="401" t="s">
        <v>670</v>
      </c>
      <c r="B2586" s="402"/>
      <c r="C2586" s="322">
        <v>1928624</v>
      </c>
      <c r="D2586" s="322">
        <v>52788.31</v>
      </c>
      <c r="E2586" s="361">
        <v>2.74</v>
      </c>
    </row>
    <row r="2587" spans="1:5" ht="12.75">
      <c r="A2587" s="401" t="s">
        <v>779</v>
      </c>
      <c r="B2587" s="402"/>
      <c r="C2587" s="322">
        <v>362000</v>
      </c>
      <c r="D2587" s="322">
        <v>24788.31</v>
      </c>
      <c r="E2587" s="361">
        <v>6.85</v>
      </c>
    </row>
    <row r="2588" spans="1:5" ht="12.75">
      <c r="A2588" s="401" t="s">
        <v>780</v>
      </c>
      <c r="B2588" s="402"/>
      <c r="C2588" s="322">
        <v>183500</v>
      </c>
      <c r="D2588" s="322">
        <v>3000</v>
      </c>
      <c r="E2588" s="361">
        <v>1.63</v>
      </c>
    </row>
    <row r="2589" spans="1:5" ht="12.75">
      <c r="A2589" s="401" t="s">
        <v>766</v>
      </c>
      <c r="B2589" s="402"/>
      <c r="C2589" s="322">
        <v>180000</v>
      </c>
      <c r="D2589" s="322">
        <v>0</v>
      </c>
      <c r="E2589" s="361">
        <v>0</v>
      </c>
    </row>
    <row r="2590" spans="1:5" ht="12.75">
      <c r="A2590" s="401" t="s">
        <v>877</v>
      </c>
      <c r="B2590" s="402"/>
      <c r="C2590" s="322">
        <v>56000</v>
      </c>
      <c r="D2590" s="322">
        <v>0</v>
      </c>
      <c r="E2590" s="361">
        <v>0</v>
      </c>
    </row>
    <row r="2591" spans="1:5" ht="12.75">
      <c r="A2591" s="401" t="s">
        <v>867</v>
      </c>
      <c r="B2591" s="402"/>
      <c r="C2591" s="322">
        <v>1147124</v>
      </c>
      <c r="D2591" s="322">
        <v>25000</v>
      </c>
      <c r="E2591" s="361">
        <v>2.18</v>
      </c>
    </row>
    <row r="2592" spans="1:5" ht="12.75">
      <c r="A2592" s="401" t="s">
        <v>672</v>
      </c>
      <c r="B2592" s="402"/>
      <c r="C2592" s="322">
        <v>56000</v>
      </c>
      <c r="D2592" s="322">
        <v>0</v>
      </c>
      <c r="E2592" s="361">
        <v>0</v>
      </c>
    </row>
    <row r="2593" spans="1:5" ht="12.75">
      <c r="A2593" s="401" t="s">
        <v>868</v>
      </c>
      <c r="B2593" s="402"/>
      <c r="C2593" s="322">
        <v>56000</v>
      </c>
      <c r="D2593" s="322">
        <v>0</v>
      </c>
      <c r="E2593" s="361">
        <v>0</v>
      </c>
    </row>
    <row r="2594" spans="1:5" ht="12.75">
      <c r="A2594" s="401" t="s">
        <v>767</v>
      </c>
      <c r="B2594" s="402"/>
      <c r="C2594" s="322">
        <v>26774</v>
      </c>
      <c r="D2594" s="322">
        <v>0</v>
      </c>
      <c r="E2594" s="361">
        <v>0</v>
      </c>
    </row>
    <row r="2595" spans="1:5" ht="12.75">
      <c r="A2595" s="401" t="s">
        <v>768</v>
      </c>
      <c r="B2595" s="402"/>
      <c r="C2595" s="322">
        <v>1700</v>
      </c>
      <c r="D2595" s="322">
        <v>0</v>
      </c>
      <c r="E2595" s="361">
        <v>0</v>
      </c>
    </row>
    <row r="2596" spans="1:5" ht="12.75">
      <c r="A2596" s="401" t="s">
        <v>869</v>
      </c>
      <c r="B2596" s="402"/>
      <c r="C2596" s="322">
        <v>25074</v>
      </c>
      <c r="D2596" s="322">
        <v>0</v>
      </c>
      <c r="E2596" s="361">
        <v>0</v>
      </c>
    </row>
    <row r="2597" spans="1:5" ht="12.75">
      <c r="A2597" s="403" t="s">
        <v>1047</v>
      </c>
      <c r="B2597" s="402"/>
      <c r="C2597" s="321">
        <v>6782214</v>
      </c>
      <c r="D2597" s="321">
        <v>1881814.19</v>
      </c>
      <c r="E2597" s="363">
        <v>27.75</v>
      </c>
    </row>
    <row r="2598" spans="1:5" ht="12.75">
      <c r="A2598" s="323" t="s">
        <v>813</v>
      </c>
      <c r="B2598" s="323" t="s">
        <v>814</v>
      </c>
      <c r="C2598" s="324">
        <v>6782214</v>
      </c>
      <c r="D2598" s="324">
        <v>1881814.19</v>
      </c>
      <c r="E2598" s="364">
        <v>27.75</v>
      </c>
    </row>
    <row r="2599" spans="1:5" ht="12.75">
      <c r="A2599" s="325" t="s">
        <v>676</v>
      </c>
      <c r="B2599" s="325" t="s">
        <v>913</v>
      </c>
      <c r="C2599" s="326">
        <v>1897069</v>
      </c>
      <c r="D2599" s="326">
        <v>902390.85</v>
      </c>
      <c r="E2599" s="365">
        <v>47.57</v>
      </c>
    </row>
    <row r="2600" spans="1:5" ht="12.75">
      <c r="A2600" s="401" t="s">
        <v>665</v>
      </c>
      <c r="B2600" s="402"/>
      <c r="C2600" s="322">
        <v>1779795</v>
      </c>
      <c r="D2600" s="322">
        <v>881843.47</v>
      </c>
      <c r="E2600" s="361">
        <v>49.55</v>
      </c>
    </row>
    <row r="2601" spans="1:5" ht="12.75">
      <c r="A2601" s="401" t="s">
        <v>666</v>
      </c>
      <c r="B2601" s="402"/>
      <c r="C2601" s="322">
        <v>1692157</v>
      </c>
      <c r="D2601" s="322">
        <v>873218.47</v>
      </c>
      <c r="E2601" s="361">
        <v>51.6</v>
      </c>
    </row>
    <row r="2602" spans="1:5" ht="12.75">
      <c r="A2602" s="33" t="s">
        <v>243</v>
      </c>
      <c r="B2602" s="33" t="s">
        <v>244</v>
      </c>
      <c r="C2602" s="327">
        <v>1105800</v>
      </c>
      <c r="D2602" s="327">
        <v>547941.31</v>
      </c>
      <c r="E2602" s="76">
        <v>49.55</v>
      </c>
    </row>
    <row r="2603" spans="1:5" ht="12.75">
      <c r="A2603" s="328" t="s">
        <v>245</v>
      </c>
      <c r="B2603" s="328" t="s">
        <v>246</v>
      </c>
      <c r="C2603" s="329" t="s">
        <v>115</v>
      </c>
      <c r="D2603" s="329">
        <v>547941.31</v>
      </c>
      <c r="E2603" s="366" t="s">
        <v>115</v>
      </c>
    </row>
    <row r="2604" spans="1:5" ht="12.75">
      <c r="A2604" s="33" t="s">
        <v>249</v>
      </c>
      <c r="B2604" s="33" t="s">
        <v>250</v>
      </c>
      <c r="C2604" s="327">
        <v>24900</v>
      </c>
      <c r="D2604" s="327">
        <v>0</v>
      </c>
      <c r="E2604" s="76">
        <v>0</v>
      </c>
    </row>
    <row r="2605" spans="1:5" ht="12.75">
      <c r="A2605" s="328" t="s">
        <v>251</v>
      </c>
      <c r="B2605" s="328" t="s">
        <v>250</v>
      </c>
      <c r="C2605" s="329" t="s">
        <v>115</v>
      </c>
      <c r="D2605" s="329">
        <v>0</v>
      </c>
      <c r="E2605" s="366" t="s">
        <v>115</v>
      </c>
    </row>
    <row r="2606" spans="1:5" ht="12.75">
      <c r="A2606" s="33" t="s">
        <v>252</v>
      </c>
      <c r="B2606" s="33" t="s">
        <v>253</v>
      </c>
      <c r="C2606" s="327">
        <v>182457</v>
      </c>
      <c r="D2606" s="327">
        <v>90410.34</v>
      </c>
      <c r="E2606" s="76">
        <v>49.55</v>
      </c>
    </row>
    <row r="2607" spans="1:5" ht="12.75">
      <c r="A2607" s="328" t="s">
        <v>256</v>
      </c>
      <c r="B2607" s="328" t="s">
        <v>257</v>
      </c>
      <c r="C2607" s="329" t="s">
        <v>115</v>
      </c>
      <c r="D2607" s="329">
        <v>90410.34</v>
      </c>
      <c r="E2607" s="366" t="s">
        <v>115</v>
      </c>
    </row>
    <row r="2608" spans="1:5" ht="12.75">
      <c r="A2608" s="33" t="s">
        <v>260</v>
      </c>
      <c r="B2608" s="33" t="s">
        <v>261</v>
      </c>
      <c r="C2608" s="327">
        <v>111000</v>
      </c>
      <c r="D2608" s="327">
        <v>50895.2</v>
      </c>
      <c r="E2608" s="76">
        <v>45.85</v>
      </c>
    </row>
    <row r="2609" spans="1:5" ht="12.75">
      <c r="A2609" s="328" t="s">
        <v>262</v>
      </c>
      <c r="B2609" s="328" t="s">
        <v>263</v>
      </c>
      <c r="C2609" s="329" t="s">
        <v>115</v>
      </c>
      <c r="D2609" s="329">
        <v>1000</v>
      </c>
      <c r="E2609" s="366" t="s">
        <v>115</v>
      </c>
    </row>
    <row r="2610" spans="1:5" ht="12.75">
      <c r="A2610" s="328" t="s">
        <v>264</v>
      </c>
      <c r="B2610" s="328" t="s">
        <v>265</v>
      </c>
      <c r="C2610" s="329" t="s">
        <v>115</v>
      </c>
      <c r="D2610" s="329">
        <v>48895.2</v>
      </c>
      <c r="E2610" s="366" t="s">
        <v>115</v>
      </c>
    </row>
    <row r="2611" spans="1:5" ht="12.75">
      <c r="A2611" s="328" t="s">
        <v>266</v>
      </c>
      <c r="B2611" s="328" t="s">
        <v>267</v>
      </c>
      <c r="C2611" s="329" t="s">
        <v>115</v>
      </c>
      <c r="D2611" s="329">
        <v>1000</v>
      </c>
      <c r="E2611" s="366" t="s">
        <v>115</v>
      </c>
    </row>
    <row r="2612" spans="1:5" ht="12.75">
      <c r="A2612" s="33" t="s">
        <v>270</v>
      </c>
      <c r="B2612" s="33" t="s">
        <v>271</v>
      </c>
      <c r="C2612" s="327">
        <v>81000</v>
      </c>
      <c r="D2612" s="327">
        <v>71496.97</v>
      </c>
      <c r="E2612" s="76">
        <v>88.27</v>
      </c>
    </row>
    <row r="2613" spans="1:5" ht="12.75">
      <c r="A2613" s="328" t="s">
        <v>272</v>
      </c>
      <c r="B2613" s="328" t="s">
        <v>273</v>
      </c>
      <c r="C2613" s="329" t="s">
        <v>115</v>
      </c>
      <c r="D2613" s="329">
        <v>3624.17</v>
      </c>
      <c r="E2613" s="366" t="s">
        <v>115</v>
      </c>
    </row>
    <row r="2614" spans="1:5" ht="12.75">
      <c r="A2614" s="328" t="s">
        <v>276</v>
      </c>
      <c r="B2614" s="328" t="s">
        <v>277</v>
      </c>
      <c r="C2614" s="329" t="s">
        <v>115</v>
      </c>
      <c r="D2614" s="329">
        <v>67872.8</v>
      </c>
      <c r="E2614" s="366" t="s">
        <v>115</v>
      </c>
    </row>
    <row r="2615" spans="1:5" ht="12.75">
      <c r="A2615" s="33" t="s">
        <v>284</v>
      </c>
      <c r="B2615" s="33" t="s">
        <v>285</v>
      </c>
      <c r="C2615" s="327">
        <v>117000</v>
      </c>
      <c r="D2615" s="327">
        <v>92445.37</v>
      </c>
      <c r="E2615" s="76">
        <v>79.01</v>
      </c>
    </row>
    <row r="2616" spans="1:5" ht="12.75">
      <c r="A2616" s="328" t="s">
        <v>286</v>
      </c>
      <c r="B2616" s="328" t="s">
        <v>287</v>
      </c>
      <c r="C2616" s="329" t="s">
        <v>115</v>
      </c>
      <c r="D2616" s="329">
        <v>12000</v>
      </c>
      <c r="E2616" s="366" t="s">
        <v>115</v>
      </c>
    </row>
    <row r="2617" spans="1:5" ht="12.75">
      <c r="A2617" s="328" t="s">
        <v>288</v>
      </c>
      <c r="B2617" s="328" t="s">
        <v>289</v>
      </c>
      <c r="C2617" s="329" t="s">
        <v>115</v>
      </c>
      <c r="D2617" s="329">
        <v>29825</v>
      </c>
      <c r="E2617" s="366" t="s">
        <v>115</v>
      </c>
    </row>
    <row r="2618" spans="1:5" ht="12.75">
      <c r="A2618" s="328" t="s">
        <v>292</v>
      </c>
      <c r="B2618" s="328" t="s">
        <v>293</v>
      </c>
      <c r="C2618" s="329" t="s">
        <v>115</v>
      </c>
      <c r="D2618" s="329">
        <v>13276.92</v>
      </c>
      <c r="E2618" s="366" t="s">
        <v>115</v>
      </c>
    </row>
    <row r="2619" spans="1:5" ht="12.75">
      <c r="A2619" s="328" t="s">
        <v>298</v>
      </c>
      <c r="B2619" s="328" t="s">
        <v>299</v>
      </c>
      <c r="C2619" s="329" t="s">
        <v>115</v>
      </c>
      <c r="D2619" s="329">
        <v>3125</v>
      </c>
      <c r="E2619" s="366" t="s">
        <v>115</v>
      </c>
    </row>
    <row r="2620" spans="1:5" ht="12.75">
      <c r="A2620" s="328" t="s">
        <v>300</v>
      </c>
      <c r="B2620" s="328" t="s">
        <v>301</v>
      </c>
      <c r="C2620" s="329" t="s">
        <v>115</v>
      </c>
      <c r="D2620" s="329">
        <v>32830.95</v>
      </c>
      <c r="E2620" s="366" t="s">
        <v>115</v>
      </c>
    </row>
    <row r="2621" spans="1:5" ht="12.75">
      <c r="A2621" s="328" t="s">
        <v>302</v>
      </c>
      <c r="B2621" s="328" t="s">
        <v>303</v>
      </c>
      <c r="C2621" s="329" t="s">
        <v>115</v>
      </c>
      <c r="D2621" s="329">
        <v>1387.5</v>
      </c>
      <c r="E2621" s="366" t="s">
        <v>115</v>
      </c>
    </row>
    <row r="2622" spans="1:5" ht="12.75">
      <c r="A2622" s="33" t="s">
        <v>307</v>
      </c>
      <c r="B2622" s="33" t="s">
        <v>308</v>
      </c>
      <c r="C2622" s="327">
        <v>69500</v>
      </c>
      <c r="D2622" s="327">
        <v>20029.28</v>
      </c>
      <c r="E2622" s="76">
        <v>28.82</v>
      </c>
    </row>
    <row r="2623" spans="1:5" ht="12.75">
      <c r="A2623" s="328" t="s">
        <v>309</v>
      </c>
      <c r="B2623" s="328" t="s">
        <v>310</v>
      </c>
      <c r="C2623" s="329" t="s">
        <v>115</v>
      </c>
      <c r="D2623" s="329">
        <v>10451.4</v>
      </c>
      <c r="E2623" s="366" t="s">
        <v>115</v>
      </c>
    </row>
    <row r="2624" spans="1:5" ht="12.75">
      <c r="A2624" s="328" t="s">
        <v>311</v>
      </c>
      <c r="B2624" s="328" t="s">
        <v>312</v>
      </c>
      <c r="C2624" s="329" t="s">
        <v>115</v>
      </c>
      <c r="D2624" s="329">
        <v>9076</v>
      </c>
      <c r="E2624" s="366" t="s">
        <v>115</v>
      </c>
    </row>
    <row r="2625" spans="1:5" ht="12.75">
      <c r="A2625" s="328" t="s">
        <v>316</v>
      </c>
      <c r="B2625" s="328" t="s">
        <v>317</v>
      </c>
      <c r="C2625" s="329" t="s">
        <v>115</v>
      </c>
      <c r="D2625" s="329">
        <v>501.88</v>
      </c>
      <c r="E2625" s="366" t="s">
        <v>115</v>
      </c>
    </row>
    <row r="2626" spans="1:5" ht="12.75">
      <c r="A2626" s="328" t="s">
        <v>319</v>
      </c>
      <c r="B2626" s="328" t="s">
        <v>308</v>
      </c>
      <c r="C2626" s="329" t="s">
        <v>115</v>
      </c>
      <c r="D2626" s="329">
        <v>0</v>
      </c>
      <c r="E2626" s="366" t="s">
        <v>115</v>
      </c>
    </row>
    <row r="2627" spans="1:5" ht="12.75">
      <c r="A2627" s="33" t="s">
        <v>326</v>
      </c>
      <c r="B2627" s="33" t="s">
        <v>327</v>
      </c>
      <c r="C2627" s="327">
        <v>500</v>
      </c>
      <c r="D2627" s="327">
        <v>0</v>
      </c>
      <c r="E2627" s="76">
        <v>0</v>
      </c>
    </row>
    <row r="2628" spans="1:5" ht="12.75">
      <c r="A2628" s="328" t="s">
        <v>331</v>
      </c>
      <c r="B2628" s="328" t="s">
        <v>332</v>
      </c>
      <c r="C2628" s="329" t="s">
        <v>115</v>
      </c>
      <c r="D2628" s="329">
        <v>0</v>
      </c>
      <c r="E2628" s="366" t="s">
        <v>115</v>
      </c>
    </row>
    <row r="2629" spans="1:5" ht="12.75">
      <c r="A2629" s="401" t="s">
        <v>912</v>
      </c>
      <c r="B2629" s="402"/>
      <c r="C2629" s="322">
        <v>87638</v>
      </c>
      <c r="D2629" s="322">
        <v>8625</v>
      </c>
      <c r="E2629" s="361">
        <v>9.84</v>
      </c>
    </row>
    <row r="2630" spans="1:5" ht="12.75">
      <c r="A2630" s="33" t="s">
        <v>284</v>
      </c>
      <c r="B2630" s="33" t="s">
        <v>285</v>
      </c>
      <c r="C2630" s="327">
        <v>87638</v>
      </c>
      <c r="D2630" s="327">
        <v>8625</v>
      </c>
      <c r="E2630" s="76">
        <v>9.84</v>
      </c>
    </row>
    <row r="2631" spans="1:5" ht="12.75">
      <c r="A2631" s="328" t="s">
        <v>298</v>
      </c>
      <c r="B2631" s="328" t="s">
        <v>299</v>
      </c>
      <c r="C2631" s="329" t="s">
        <v>115</v>
      </c>
      <c r="D2631" s="329">
        <v>0</v>
      </c>
      <c r="E2631" s="366" t="s">
        <v>115</v>
      </c>
    </row>
    <row r="2632" spans="1:5" ht="12.75">
      <c r="A2632" s="328" t="s">
        <v>302</v>
      </c>
      <c r="B2632" s="328" t="s">
        <v>303</v>
      </c>
      <c r="C2632" s="329" t="s">
        <v>115</v>
      </c>
      <c r="D2632" s="329">
        <v>8625</v>
      </c>
      <c r="E2632" s="366" t="s">
        <v>115</v>
      </c>
    </row>
    <row r="2633" spans="1:5" ht="12.75">
      <c r="A2633" s="401" t="s">
        <v>762</v>
      </c>
      <c r="B2633" s="402"/>
      <c r="C2633" s="322">
        <v>64500</v>
      </c>
      <c r="D2633" s="322">
        <v>20547.38</v>
      </c>
      <c r="E2633" s="361">
        <v>31.86</v>
      </c>
    </row>
    <row r="2634" spans="1:5" ht="12.75">
      <c r="A2634" s="401" t="s">
        <v>763</v>
      </c>
      <c r="B2634" s="402"/>
      <c r="C2634" s="322">
        <v>64500</v>
      </c>
      <c r="D2634" s="322">
        <v>20547.38</v>
      </c>
      <c r="E2634" s="361">
        <v>31.86</v>
      </c>
    </row>
    <row r="2635" spans="1:5" ht="12.75">
      <c r="A2635" s="33" t="s">
        <v>260</v>
      </c>
      <c r="B2635" s="33" t="s">
        <v>261</v>
      </c>
      <c r="C2635" s="327">
        <v>1500</v>
      </c>
      <c r="D2635" s="327">
        <v>6746</v>
      </c>
      <c r="E2635" s="76">
        <v>449.73</v>
      </c>
    </row>
    <row r="2636" spans="1:5" ht="12.75">
      <c r="A2636" s="328" t="s">
        <v>262</v>
      </c>
      <c r="B2636" s="328" t="s">
        <v>263</v>
      </c>
      <c r="C2636" s="329" t="s">
        <v>115</v>
      </c>
      <c r="D2636" s="329">
        <v>3846</v>
      </c>
      <c r="E2636" s="366" t="s">
        <v>115</v>
      </c>
    </row>
    <row r="2637" spans="1:5" ht="12.75">
      <c r="A2637" s="328" t="s">
        <v>266</v>
      </c>
      <c r="B2637" s="328" t="s">
        <v>267</v>
      </c>
      <c r="C2637" s="329" t="s">
        <v>115</v>
      </c>
      <c r="D2637" s="329">
        <v>2900</v>
      </c>
      <c r="E2637" s="366" t="s">
        <v>115</v>
      </c>
    </row>
    <row r="2638" spans="1:5" ht="12.75">
      <c r="A2638" s="33" t="s">
        <v>270</v>
      </c>
      <c r="B2638" s="33" t="s">
        <v>271</v>
      </c>
      <c r="C2638" s="327">
        <v>15000</v>
      </c>
      <c r="D2638" s="327">
        <v>1767.37</v>
      </c>
      <c r="E2638" s="76">
        <v>11.78</v>
      </c>
    </row>
    <row r="2639" spans="1:5" ht="12.75">
      <c r="A2639" s="328" t="s">
        <v>272</v>
      </c>
      <c r="B2639" s="328" t="s">
        <v>273</v>
      </c>
      <c r="C2639" s="329" t="s">
        <v>115</v>
      </c>
      <c r="D2639" s="329">
        <v>0</v>
      </c>
      <c r="E2639" s="366" t="s">
        <v>115</v>
      </c>
    </row>
    <row r="2640" spans="1:5" ht="12.75">
      <c r="A2640" s="328" t="s">
        <v>276</v>
      </c>
      <c r="B2640" s="328" t="s">
        <v>277</v>
      </c>
      <c r="C2640" s="329" t="s">
        <v>115</v>
      </c>
      <c r="D2640" s="329">
        <v>0</v>
      </c>
      <c r="E2640" s="366" t="s">
        <v>115</v>
      </c>
    </row>
    <row r="2641" spans="1:5" ht="12.75">
      <c r="A2641" s="328" t="s">
        <v>278</v>
      </c>
      <c r="B2641" s="328" t="s">
        <v>279</v>
      </c>
      <c r="C2641" s="329" t="s">
        <v>115</v>
      </c>
      <c r="D2641" s="329">
        <v>1758.26</v>
      </c>
      <c r="E2641" s="366" t="s">
        <v>115</v>
      </c>
    </row>
    <row r="2642" spans="1:5" ht="12.75">
      <c r="A2642" s="328" t="s">
        <v>280</v>
      </c>
      <c r="B2642" s="328" t="s">
        <v>281</v>
      </c>
      <c r="C2642" s="329" t="s">
        <v>115</v>
      </c>
      <c r="D2642" s="329">
        <v>9.11</v>
      </c>
      <c r="E2642" s="366" t="s">
        <v>115</v>
      </c>
    </row>
    <row r="2643" spans="1:5" ht="12.75">
      <c r="A2643" s="33" t="s">
        <v>284</v>
      </c>
      <c r="B2643" s="33" t="s">
        <v>285</v>
      </c>
      <c r="C2643" s="327">
        <v>42000</v>
      </c>
      <c r="D2643" s="327">
        <v>8254.63</v>
      </c>
      <c r="E2643" s="76">
        <v>19.65</v>
      </c>
    </row>
    <row r="2644" spans="1:5" ht="12.75">
      <c r="A2644" s="328" t="s">
        <v>286</v>
      </c>
      <c r="B2644" s="328" t="s">
        <v>287</v>
      </c>
      <c r="C2644" s="329" t="s">
        <v>115</v>
      </c>
      <c r="D2644" s="329">
        <v>44</v>
      </c>
      <c r="E2644" s="366" t="s">
        <v>115</v>
      </c>
    </row>
    <row r="2645" spans="1:5" ht="12.75">
      <c r="A2645" s="328" t="s">
        <v>288</v>
      </c>
      <c r="B2645" s="328" t="s">
        <v>289</v>
      </c>
      <c r="C2645" s="329" t="s">
        <v>115</v>
      </c>
      <c r="D2645" s="329">
        <v>7750.63</v>
      </c>
      <c r="E2645" s="366" t="s">
        <v>115</v>
      </c>
    </row>
    <row r="2646" spans="1:5" ht="12.75">
      <c r="A2646" s="328" t="s">
        <v>290</v>
      </c>
      <c r="B2646" s="328" t="s">
        <v>291</v>
      </c>
      <c r="C2646" s="329" t="s">
        <v>115</v>
      </c>
      <c r="D2646" s="329">
        <v>0</v>
      </c>
      <c r="E2646" s="366" t="s">
        <v>115</v>
      </c>
    </row>
    <row r="2647" spans="1:5" ht="12.75">
      <c r="A2647" s="328" t="s">
        <v>292</v>
      </c>
      <c r="B2647" s="328" t="s">
        <v>293</v>
      </c>
      <c r="C2647" s="329" t="s">
        <v>115</v>
      </c>
      <c r="D2647" s="329">
        <v>0</v>
      </c>
      <c r="E2647" s="366" t="s">
        <v>115</v>
      </c>
    </row>
    <row r="2648" spans="1:5" ht="12.75">
      <c r="A2648" s="328" t="s">
        <v>296</v>
      </c>
      <c r="B2648" s="328" t="s">
        <v>297</v>
      </c>
      <c r="C2648" s="329" t="s">
        <v>115</v>
      </c>
      <c r="D2648" s="329">
        <v>460</v>
      </c>
      <c r="E2648" s="366" t="s">
        <v>115</v>
      </c>
    </row>
    <row r="2649" spans="1:5" ht="12.75">
      <c r="A2649" s="328" t="s">
        <v>298</v>
      </c>
      <c r="B2649" s="328" t="s">
        <v>299</v>
      </c>
      <c r="C2649" s="329" t="s">
        <v>115</v>
      </c>
      <c r="D2649" s="329">
        <v>0</v>
      </c>
      <c r="E2649" s="366" t="s">
        <v>115</v>
      </c>
    </row>
    <row r="2650" spans="1:5" ht="12.75">
      <c r="A2650" s="328" t="s">
        <v>300</v>
      </c>
      <c r="B2650" s="328" t="s">
        <v>301</v>
      </c>
      <c r="C2650" s="329" t="s">
        <v>115</v>
      </c>
      <c r="D2650" s="329">
        <v>0</v>
      </c>
      <c r="E2650" s="366" t="s">
        <v>115</v>
      </c>
    </row>
    <row r="2651" spans="1:5" ht="12.75">
      <c r="A2651" s="328" t="s">
        <v>302</v>
      </c>
      <c r="B2651" s="328" t="s">
        <v>303</v>
      </c>
      <c r="C2651" s="329" t="s">
        <v>115</v>
      </c>
      <c r="D2651" s="329">
        <v>0</v>
      </c>
      <c r="E2651" s="366" t="s">
        <v>115</v>
      </c>
    </row>
    <row r="2652" spans="1:5" ht="12.75">
      <c r="A2652" s="33" t="s">
        <v>307</v>
      </c>
      <c r="B2652" s="33" t="s">
        <v>308</v>
      </c>
      <c r="C2652" s="327">
        <v>4500</v>
      </c>
      <c r="D2652" s="327">
        <v>3035.26</v>
      </c>
      <c r="E2652" s="76">
        <v>67.45</v>
      </c>
    </row>
    <row r="2653" spans="1:5" ht="12.75">
      <c r="A2653" s="328" t="s">
        <v>313</v>
      </c>
      <c r="B2653" s="328" t="s">
        <v>314</v>
      </c>
      <c r="C2653" s="329" t="s">
        <v>115</v>
      </c>
      <c r="D2653" s="329">
        <v>1994</v>
      </c>
      <c r="E2653" s="366" t="s">
        <v>115</v>
      </c>
    </row>
    <row r="2654" spans="1:5" ht="12.75">
      <c r="A2654" s="328" t="s">
        <v>315</v>
      </c>
      <c r="B2654" s="328" t="s">
        <v>57</v>
      </c>
      <c r="C2654" s="329" t="s">
        <v>115</v>
      </c>
      <c r="D2654" s="329">
        <v>0</v>
      </c>
      <c r="E2654" s="366" t="s">
        <v>115</v>
      </c>
    </row>
    <row r="2655" spans="1:5" ht="12.75">
      <c r="A2655" s="328" t="s">
        <v>316</v>
      </c>
      <c r="B2655" s="328" t="s">
        <v>317</v>
      </c>
      <c r="C2655" s="329" t="s">
        <v>115</v>
      </c>
      <c r="D2655" s="329">
        <v>1041.26</v>
      </c>
      <c r="E2655" s="366" t="s">
        <v>115</v>
      </c>
    </row>
    <row r="2656" spans="1:5" ht="12.75">
      <c r="A2656" s="328" t="s">
        <v>319</v>
      </c>
      <c r="B2656" s="328" t="s">
        <v>308</v>
      </c>
      <c r="C2656" s="329" t="s">
        <v>115</v>
      </c>
      <c r="D2656" s="329">
        <v>0</v>
      </c>
      <c r="E2656" s="366" t="s">
        <v>115</v>
      </c>
    </row>
    <row r="2657" spans="1:5" ht="12.75">
      <c r="A2657" s="33" t="s">
        <v>326</v>
      </c>
      <c r="B2657" s="33" t="s">
        <v>327</v>
      </c>
      <c r="C2657" s="327">
        <v>1500</v>
      </c>
      <c r="D2657" s="327">
        <v>744.12</v>
      </c>
      <c r="E2657" s="76">
        <v>49.61</v>
      </c>
    </row>
    <row r="2658" spans="1:5" ht="12.75">
      <c r="A2658" s="328" t="s">
        <v>328</v>
      </c>
      <c r="B2658" s="328" t="s">
        <v>329</v>
      </c>
      <c r="C2658" s="329" t="s">
        <v>115</v>
      </c>
      <c r="D2658" s="329">
        <v>744.12</v>
      </c>
      <c r="E2658" s="366" t="s">
        <v>115</v>
      </c>
    </row>
    <row r="2659" spans="1:5" ht="12.75">
      <c r="A2659" s="328" t="s">
        <v>331</v>
      </c>
      <c r="B2659" s="328" t="s">
        <v>332</v>
      </c>
      <c r="C2659" s="329" t="s">
        <v>115</v>
      </c>
      <c r="D2659" s="329">
        <v>0</v>
      </c>
      <c r="E2659" s="366" t="s">
        <v>115</v>
      </c>
    </row>
    <row r="2660" spans="1:5" ht="12.75">
      <c r="A2660" s="401" t="s">
        <v>667</v>
      </c>
      <c r="B2660" s="402"/>
      <c r="C2660" s="322">
        <v>1000</v>
      </c>
      <c r="D2660" s="322">
        <v>0</v>
      </c>
      <c r="E2660" s="361">
        <v>0</v>
      </c>
    </row>
    <row r="2661" spans="1:5" ht="12.75">
      <c r="A2661" s="401" t="s">
        <v>1341</v>
      </c>
      <c r="B2661" s="402"/>
      <c r="C2661" s="322">
        <v>1000</v>
      </c>
      <c r="D2661" s="322">
        <v>0</v>
      </c>
      <c r="E2661" s="361">
        <v>0</v>
      </c>
    </row>
    <row r="2662" spans="1:5" ht="12.75">
      <c r="A2662" s="33" t="s">
        <v>284</v>
      </c>
      <c r="B2662" s="33" t="s">
        <v>285</v>
      </c>
      <c r="C2662" s="327">
        <v>1000</v>
      </c>
      <c r="D2662" s="327">
        <v>0</v>
      </c>
      <c r="E2662" s="76">
        <v>0</v>
      </c>
    </row>
    <row r="2663" spans="1:5" ht="12.75">
      <c r="A2663" s="328" t="s">
        <v>286</v>
      </c>
      <c r="B2663" s="328" t="s">
        <v>287</v>
      </c>
      <c r="C2663" s="329" t="s">
        <v>115</v>
      </c>
      <c r="D2663" s="329">
        <v>0</v>
      </c>
      <c r="E2663" s="366" t="s">
        <v>115</v>
      </c>
    </row>
    <row r="2664" spans="1:5" ht="12.75">
      <c r="A2664" s="401" t="s">
        <v>670</v>
      </c>
      <c r="B2664" s="402"/>
      <c r="C2664" s="322">
        <v>25000</v>
      </c>
      <c r="D2664" s="322">
        <v>0</v>
      </c>
      <c r="E2664" s="361">
        <v>0</v>
      </c>
    </row>
    <row r="2665" spans="1:5" ht="12.75">
      <c r="A2665" s="401" t="s">
        <v>766</v>
      </c>
      <c r="B2665" s="402"/>
      <c r="C2665" s="322">
        <v>25000</v>
      </c>
      <c r="D2665" s="322">
        <v>0</v>
      </c>
      <c r="E2665" s="361">
        <v>0</v>
      </c>
    </row>
    <row r="2666" spans="1:5" ht="12.75">
      <c r="A2666" s="33" t="s">
        <v>270</v>
      </c>
      <c r="B2666" s="33" t="s">
        <v>271</v>
      </c>
      <c r="C2666" s="327">
        <v>5000</v>
      </c>
      <c r="D2666" s="327">
        <v>0</v>
      </c>
      <c r="E2666" s="76">
        <v>0</v>
      </c>
    </row>
    <row r="2667" spans="1:5" ht="12.75">
      <c r="A2667" s="328" t="s">
        <v>276</v>
      </c>
      <c r="B2667" s="328" t="s">
        <v>277</v>
      </c>
      <c r="C2667" s="329" t="s">
        <v>115</v>
      </c>
      <c r="D2667" s="329">
        <v>0</v>
      </c>
      <c r="E2667" s="366" t="s">
        <v>115</v>
      </c>
    </row>
    <row r="2668" spans="1:5" ht="12.75">
      <c r="A2668" s="33" t="s">
        <v>284</v>
      </c>
      <c r="B2668" s="33" t="s">
        <v>285</v>
      </c>
      <c r="C2668" s="327">
        <v>20000</v>
      </c>
      <c r="D2668" s="327">
        <v>0</v>
      </c>
      <c r="E2668" s="76">
        <v>0</v>
      </c>
    </row>
    <row r="2669" spans="1:5" ht="12.75">
      <c r="A2669" s="328" t="s">
        <v>300</v>
      </c>
      <c r="B2669" s="328" t="s">
        <v>301</v>
      </c>
      <c r="C2669" s="329" t="s">
        <v>115</v>
      </c>
      <c r="D2669" s="329">
        <v>0</v>
      </c>
      <c r="E2669" s="366" t="s">
        <v>115</v>
      </c>
    </row>
    <row r="2670" spans="1:5" ht="12.75">
      <c r="A2670" s="401" t="s">
        <v>767</v>
      </c>
      <c r="B2670" s="402"/>
      <c r="C2670" s="322">
        <v>26774</v>
      </c>
      <c r="D2670" s="322">
        <v>0</v>
      </c>
      <c r="E2670" s="361">
        <v>0</v>
      </c>
    </row>
    <row r="2671" spans="1:5" ht="12.75">
      <c r="A2671" s="401" t="s">
        <v>768</v>
      </c>
      <c r="B2671" s="402"/>
      <c r="C2671" s="322">
        <v>1700</v>
      </c>
      <c r="D2671" s="322">
        <v>0</v>
      </c>
      <c r="E2671" s="361">
        <v>0</v>
      </c>
    </row>
    <row r="2672" spans="1:5" ht="12.75">
      <c r="A2672" s="33" t="s">
        <v>284</v>
      </c>
      <c r="B2672" s="33" t="s">
        <v>285</v>
      </c>
      <c r="C2672" s="327">
        <v>1700</v>
      </c>
      <c r="D2672" s="327">
        <v>0</v>
      </c>
      <c r="E2672" s="76">
        <v>0</v>
      </c>
    </row>
    <row r="2673" spans="1:5" ht="12.75">
      <c r="A2673" s="328" t="s">
        <v>288</v>
      </c>
      <c r="B2673" s="328" t="s">
        <v>289</v>
      </c>
      <c r="C2673" s="329" t="s">
        <v>115</v>
      </c>
      <c r="D2673" s="329">
        <v>0</v>
      </c>
      <c r="E2673" s="366" t="s">
        <v>115</v>
      </c>
    </row>
    <row r="2674" spans="1:5" ht="12.75">
      <c r="A2674" s="401" t="s">
        <v>869</v>
      </c>
      <c r="B2674" s="402"/>
      <c r="C2674" s="322">
        <v>25074</v>
      </c>
      <c r="D2674" s="322">
        <v>0</v>
      </c>
      <c r="E2674" s="361">
        <v>0</v>
      </c>
    </row>
    <row r="2675" spans="1:5" ht="12.75">
      <c r="A2675" s="33" t="s">
        <v>372</v>
      </c>
      <c r="B2675" s="33" t="s">
        <v>373</v>
      </c>
      <c r="C2675" s="327">
        <v>25074</v>
      </c>
      <c r="D2675" s="327">
        <v>0</v>
      </c>
      <c r="E2675" s="76">
        <v>0</v>
      </c>
    </row>
    <row r="2676" spans="1:5" ht="12.75">
      <c r="A2676" s="328" t="s">
        <v>374</v>
      </c>
      <c r="B2676" s="328" t="s">
        <v>375</v>
      </c>
      <c r="C2676" s="329" t="s">
        <v>115</v>
      </c>
      <c r="D2676" s="329">
        <v>0</v>
      </c>
      <c r="E2676" s="366" t="s">
        <v>115</v>
      </c>
    </row>
    <row r="2677" spans="1:5" ht="12.75">
      <c r="A2677" s="325" t="s">
        <v>678</v>
      </c>
      <c r="B2677" s="325" t="s">
        <v>914</v>
      </c>
      <c r="C2677" s="326">
        <v>1133532</v>
      </c>
      <c r="D2677" s="326">
        <v>534137.89</v>
      </c>
      <c r="E2677" s="365">
        <v>47.12</v>
      </c>
    </row>
    <row r="2678" spans="1:5" ht="12.75">
      <c r="A2678" s="401" t="s">
        <v>665</v>
      </c>
      <c r="B2678" s="402"/>
      <c r="C2678" s="322">
        <v>1133532</v>
      </c>
      <c r="D2678" s="322">
        <v>534137.89</v>
      </c>
      <c r="E2678" s="361">
        <v>47.12</v>
      </c>
    </row>
    <row r="2679" spans="1:5" ht="12.75">
      <c r="A2679" s="401" t="s">
        <v>666</v>
      </c>
      <c r="B2679" s="402"/>
      <c r="C2679" s="322">
        <v>1133532</v>
      </c>
      <c r="D2679" s="322">
        <v>534137.89</v>
      </c>
      <c r="E2679" s="361">
        <v>47.12</v>
      </c>
    </row>
    <row r="2680" spans="1:5" ht="12.75">
      <c r="A2680" s="33" t="s">
        <v>243</v>
      </c>
      <c r="B2680" s="33" t="s">
        <v>244</v>
      </c>
      <c r="C2680" s="327">
        <v>951100</v>
      </c>
      <c r="D2680" s="327">
        <v>455912.39</v>
      </c>
      <c r="E2680" s="76">
        <v>47.94</v>
      </c>
    </row>
    <row r="2681" spans="1:5" ht="12.75">
      <c r="A2681" s="328" t="s">
        <v>245</v>
      </c>
      <c r="B2681" s="328" t="s">
        <v>246</v>
      </c>
      <c r="C2681" s="329" t="s">
        <v>115</v>
      </c>
      <c r="D2681" s="329">
        <v>455912.39</v>
      </c>
      <c r="E2681" s="366" t="s">
        <v>115</v>
      </c>
    </row>
    <row r="2682" spans="1:5" ht="12.75">
      <c r="A2682" s="33" t="s">
        <v>249</v>
      </c>
      <c r="B2682" s="33" t="s">
        <v>250</v>
      </c>
      <c r="C2682" s="327">
        <v>25500</v>
      </c>
      <c r="D2682" s="327">
        <v>3000</v>
      </c>
      <c r="E2682" s="76">
        <v>11.76</v>
      </c>
    </row>
    <row r="2683" spans="1:5" ht="12.75">
      <c r="A2683" s="328" t="s">
        <v>251</v>
      </c>
      <c r="B2683" s="328" t="s">
        <v>250</v>
      </c>
      <c r="C2683" s="329" t="s">
        <v>115</v>
      </c>
      <c r="D2683" s="329">
        <v>3000</v>
      </c>
      <c r="E2683" s="366" t="s">
        <v>115</v>
      </c>
    </row>
    <row r="2684" spans="1:5" ht="12.75">
      <c r="A2684" s="33" t="s">
        <v>252</v>
      </c>
      <c r="B2684" s="33" t="s">
        <v>253</v>
      </c>
      <c r="C2684" s="327">
        <v>156932</v>
      </c>
      <c r="D2684" s="327">
        <v>75225.5</v>
      </c>
      <c r="E2684" s="76">
        <v>47.94</v>
      </c>
    </row>
    <row r="2685" spans="1:5" ht="12.75">
      <c r="A2685" s="328" t="s">
        <v>256</v>
      </c>
      <c r="B2685" s="328" t="s">
        <v>257</v>
      </c>
      <c r="C2685" s="329" t="s">
        <v>115</v>
      </c>
      <c r="D2685" s="329">
        <v>75225.5</v>
      </c>
      <c r="E2685" s="366" t="s">
        <v>115</v>
      </c>
    </row>
    <row r="2686" spans="1:5" ht="12.75">
      <c r="A2686" s="325" t="s">
        <v>680</v>
      </c>
      <c r="B2686" s="325" t="s">
        <v>915</v>
      </c>
      <c r="C2686" s="326">
        <v>2537489</v>
      </c>
      <c r="D2686" s="326">
        <v>415860.45</v>
      </c>
      <c r="E2686" s="365">
        <v>16.39</v>
      </c>
    </row>
    <row r="2687" spans="1:5" ht="12.75">
      <c r="A2687" s="401" t="s">
        <v>665</v>
      </c>
      <c r="B2687" s="402"/>
      <c r="C2687" s="322">
        <v>454264</v>
      </c>
      <c r="D2687" s="322">
        <v>111657.88</v>
      </c>
      <c r="E2687" s="361">
        <v>24.58</v>
      </c>
    </row>
    <row r="2688" spans="1:5" ht="12.75">
      <c r="A2688" s="401" t="s">
        <v>666</v>
      </c>
      <c r="B2688" s="402"/>
      <c r="C2688" s="322">
        <v>454264</v>
      </c>
      <c r="D2688" s="322">
        <v>111657.88</v>
      </c>
      <c r="E2688" s="361">
        <v>24.58</v>
      </c>
    </row>
    <row r="2689" spans="1:5" ht="12.75">
      <c r="A2689" s="33" t="s">
        <v>260</v>
      </c>
      <c r="B2689" s="33" t="s">
        <v>261</v>
      </c>
      <c r="C2689" s="327">
        <v>5000</v>
      </c>
      <c r="D2689" s="327">
        <v>103</v>
      </c>
      <c r="E2689" s="76">
        <v>2.06</v>
      </c>
    </row>
    <row r="2690" spans="1:5" ht="12.75">
      <c r="A2690" s="328" t="s">
        <v>262</v>
      </c>
      <c r="B2690" s="328" t="s">
        <v>263</v>
      </c>
      <c r="C2690" s="329" t="s">
        <v>115</v>
      </c>
      <c r="D2690" s="329">
        <v>103</v>
      </c>
      <c r="E2690" s="366" t="s">
        <v>115</v>
      </c>
    </row>
    <row r="2691" spans="1:5" ht="12.75">
      <c r="A2691" s="33" t="s">
        <v>270</v>
      </c>
      <c r="B2691" s="33" t="s">
        <v>271</v>
      </c>
      <c r="C2691" s="327">
        <v>40014</v>
      </c>
      <c r="D2691" s="327">
        <v>997.45</v>
      </c>
      <c r="E2691" s="76">
        <v>2.49</v>
      </c>
    </row>
    <row r="2692" spans="1:5" ht="12.75">
      <c r="A2692" s="328" t="s">
        <v>272</v>
      </c>
      <c r="B2692" s="328" t="s">
        <v>273</v>
      </c>
      <c r="C2692" s="329" t="s">
        <v>115</v>
      </c>
      <c r="D2692" s="329">
        <v>0</v>
      </c>
      <c r="E2692" s="366" t="s">
        <v>115</v>
      </c>
    </row>
    <row r="2693" spans="1:5" ht="12.75">
      <c r="A2693" s="328" t="s">
        <v>276</v>
      </c>
      <c r="B2693" s="328" t="s">
        <v>277</v>
      </c>
      <c r="C2693" s="329" t="s">
        <v>115</v>
      </c>
      <c r="D2693" s="329">
        <v>0</v>
      </c>
      <c r="E2693" s="366" t="s">
        <v>115</v>
      </c>
    </row>
    <row r="2694" spans="1:5" ht="12.75">
      <c r="A2694" s="328" t="s">
        <v>278</v>
      </c>
      <c r="B2694" s="328" t="s">
        <v>279</v>
      </c>
      <c r="C2694" s="329" t="s">
        <v>115</v>
      </c>
      <c r="D2694" s="329">
        <v>997.45</v>
      </c>
      <c r="E2694" s="366" t="s">
        <v>115</v>
      </c>
    </row>
    <row r="2695" spans="1:5" ht="12.75">
      <c r="A2695" s="33" t="s">
        <v>284</v>
      </c>
      <c r="B2695" s="33" t="s">
        <v>285</v>
      </c>
      <c r="C2695" s="327">
        <v>370700</v>
      </c>
      <c r="D2695" s="327">
        <v>108207.43</v>
      </c>
      <c r="E2695" s="76">
        <v>29.19</v>
      </c>
    </row>
    <row r="2696" spans="1:5" ht="12.75">
      <c r="A2696" s="328" t="s">
        <v>286</v>
      </c>
      <c r="B2696" s="328" t="s">
        <v>287</v>
      </c>
      <c r="C2696" s="329" t="s">
        <v>115</v>
      </c>
      <c r="D2696" s="329">
        <v>4199.78</v>
      </c>
      <c r="E2696" s="366" t="s">
        <v>115</v>
      </c>
    </row>
    <row r="2697" spans="1:5" ht="12.75">
      <c r="A2697" s="328" t="s">
        <v>288</v>
      </c>
      <c r="B2697" s="328" t="s">
        <v>289</v>
      </c>
      <c r="C2697" s="329" t="s">
        <v>115</v>
      </c>
      <c r="D2697" s="329">
        <v>2875</v>
      </c>
      <c r="E2697" s="366" t="s">
        <v>115</v>
      </c>
    </row>
    <row r="2698" spans="1:5" ht="12.75">
      <c r="A2698" s="328" t="s">
        <v>290</v>
      </c>
      <c r="B2698" s="328" t="s">
        <v>291</v>
      </c>
      <c r="C2698" s="329" t="s">
        <v>115</v>
      </c>
      <c r="D2698" s="329">
        <v>15000</v>
      </c>
      <c r="E2698" s="366" t="s">
        <v>115</v>
      </c>
    </row>
    <row r="2699" spans="1:5" ht="12.75">
      <c r="A2699" s="328" t="s">
        <v>292</v>
      </c>
      <c r="B2699" s="328" t="s">
        <v>293</v>
      </c>
      <c r="C2699" s="329" t="s">
        <v>115</v>
      </c>
      <c r="D2699" s="329">
        <v>611.97</v>
      </c>
      <c r="E2699" s="366" t="s">
        <v>115</v>
      </c>
    </row>
    <row r="2700" spans="1:5" ht="12.75">
      <c r="A2700" s="328" t="s">
        <v>294</v>
      </c>
      <c r="B2700" s="328" t="s">
        <v>295</v>
      </c>
      <c r="C2700" s="329" t="s">
        <v>115</v>
      </c>
      <c r="D2700" s="329">
        <v>26500</v>
      </c>
      <c r="E2700" s="366" t="s">
        <v>115</v>
      </c>
    </row>
    <row r="2701" spans="1:5" ht="12.75">
      <c r="A2701" s="328" t="s">
        <v>298</v>
      </c>
      <c r="B2701" s="328" t="s">
        <v>299</v>
      </c>
      <c r="C2701" s="329" t="s">
        <v>115</v>
      </c>
      <c r="D2701" s="329">
        <v>50575.28</v>
      </c>
      <c r="E2701" s="366" t="s">
        <v>115</v>
      </c>
    </row>
    <row r="2702" spans="1:5" ht="12.75">
      <c r="A2702" s="328" t="s">
        <v>300</v>
      </c>
      <c r="B2702" s="328" t="s">
        <v>301</v>
      </c>
      <c r="C2702" s="329" t="s">
        <v>115</v>
      </c>
      <c r="D2702" s="329">
        <v>0</v>
      </c>
      <c r="E2702" s="366" t="s">
        <v>115</v>
      </c>
    </row>
    <row r="2703" spans="1:5" ht="12.75">
      <c r="A2703" s="328" t="s">
        <v>302</v>
      </c>
      <c r="B2703" s="328" t="s">
        <v>303</v>
      </c>
      <c r="C2703" s="329" t="s">
        <v>115</v>
      </c>
      <c r="D2703" s="329">
        <v>8445.4</v>
      </c>
      <c r="E2703" s="366" t="s">
        <v>115</v>
      </c>
    </row>
    <row r="2704" spans="1:5" ht="12.75">
      <c r="A2704" s="33" t="s">
        <v>304</v>
      </c>
      <c r="B2704" s="33" t="s">
        <v>305</v>
      </c>
      <c r="C2704" s="327">
        <v>8000</v>
      </c>
      <c r="D2704" s="327">
        <v>1000</v>
      </c>
      <c r="E2704" s="76">
        <v>12.5</v>
      </c>
    </row>
    <row r="2705" spans="1:5" ht="12.75">
      <c r="A2705" s="328" t="s">
        <v>306</v>
      </c>
      <c r="B2705" s="328" t="s">
        <v>305</v>
      </c>
      <c r="C2705" s="329" t="s">
        <v>115</v>
      </c>
      <c r="D2705" s="329">
        <v>1000</v>
      </c>
      <c r="E2705" s="366" t="s">
        <v>115</v>
      </c>
    </row>
    <row r="2706" spans="1:5" ht="12.75">
      <c r="A2706" s="33" t="s">
        <v>307</v>
      </c>
      <c r="B2706" s="33" t="s">
        <v>308</v>
      </c>
      <c r="C2706" s="327">
        <v>28650</v>
      </c>
      <c r="D2706" s="327">
        <v>1350</v>
      </c>
      <c r="E2706" s="76">
        <v>4.71</v>
      </c>
    </row>
    <row r="2707" spans="1:5" ht="12.75">
      <c r="A2707" s="328" t="s">
        <v>311</v>
      </c>
      <c r="B2707" s="328" t="s">
        <v>312</v>
      </c>
      <c r="C2707" s="329" t="s">
        <v>115</v>
      </c>
      <c r="D2707" s="329">
        <v>0</v>
      </c>
      <c r="E2707" s="366" t="s">
        <v>115</v>
      </c>
    </row>
    <row r="2708" spans="1:5" ht="12.75">
      <c r="A2708" s="328" t="s">
        <v>313</v>
      </c>
      <c r="B2708" s="328" t="s">
        <v>314</v>
      </c>
      <c r="C2708" s="329" t="s">
        <v>115</v>
      </c>
      <c r="D2708" s="329">
        <v>1000</v>
      </c>
      <c r="E2708" s="366" t="s">
        <v>115</v>
      </c>
    </row>
    <row r="2709" spans="1:5" ht="12.75">
      <c r="A2709" s="328" t="s">
        <v>315</v>
      </c>
      <c r="B2709" s="328" t="s">
        <v>57</v>
      </c>
      <c r="C2709" s="329" t="s">
        <v>115</v>
      </c>
      <c r="D2709" s="329">
        <v>350</v>
      </c>
      <c r="E2709" s="366" t="s">
        <v>115</v>
      </c>
    </row>
    <row r="2710" spans="1:5" ht="12.75">
      <c r="A2710" s="328" t="s">
        <v>316</v>
      </c>
      <c r="B2710" s="328" t="s">
        <v>317</v>
      </c>
      <c r="C2710" s="329" t="s">
        <v>115</v>
      </c>
      <c r="D2710" s="329">
        <v>0</v>
      </c>
      <c r="E2710" s="366" t="s">
        <v>115</v>
      </c>
    </row>
    <row r="2711" spans="1:5" ht="12.75">
      <c r="A2711" s="328" t="s">
        <v>319</v>
      </c>
      <c r="B2711" s="328" t="s">
        <v>308</v>
      </c>
      <c r="C2711" s="329" t="s">
        <v>115</v>
      </c>
      <c r="D2711" s="329">
        <v>0</v>
      </c>
      <c r="E2711" s="366" t="s">
        <v>115</v>
      </c>
    </row>
    <row r="2712" spans="1:5" ht="12.75">
      <c r="A2712" s="33" t="s">
        <v>326</v>
      </c>
      <c r="B2712" s="33" t="s">
        <v>327</v>
      </c>
      <c r="C2712" s="327">
        <v>1900</v>
      </c>
      <c r="D2712" s="327">
        <v>0</v>
      </c>
      <c r="E2712" s="76">
        <v>0</v>
      </c>
    </row>
    <row r="2713" spans="1:5" ht="12.75">
      <c r="A2713" s="328" t="s">
        <v>328</v>
      </c>
      <c r="B2713" s="328" t="s">
        <v>329</v>
      </c>
      <c r="C2713" s="329" t="s">
        <v>115</v>
      </c>
      <c r="D2713" s="329">
        <v>0</v>
      </c>
      <c r="E2713" s="366" t="s">
        <v>115</v>
      </c>
    </row>
    <row r="2714" spans="1:5" ht="12.75">
      <c r="A2714" s="401" t="s">
        <v>762</v>
      </c>
      <c r="B2714" s="402"/>
      <c r="C2714" s="322">
        <v>10000</v>
      </c>
      <c r="D2714" s="322">
        <v>0</v>
      </c>
      <c r="E2714" s="361">
        <v>0</v>
      </c>
    </row>
    <row r="2715" spans="1:5" ht="12.75">
      <c r="A2715" s="401" t="s">
        <v>763</v>
      </c>
      <c r="B2715" s="402"/>
      <c r="C2715" s="322">
        <v>10000</v>
      </c>
      <c r="D2715" s="322">
        <v>0</v>
      </c>
      <c r="E2715" s="361">
        <v>0</v>
      </c>
    </row>
    <row r="2716" spans="1:5" ht="12.75">
      <c r="A2716" s="33" t="s">
        <v>284</v>
      </c>
      <c r="B2716" s="33" t="s">
        <v>285</v>
      </c>
      <c r="C2716" s="327">
        <v>10000</v>
      </c>
      <c r="D2716" s="327">
        <v>0</v>
      </c>
      <c r="E2716" s="76">
        <v>0</v>
      </c>
    </row>
    <row r="2717" spans="1:5" ht="12.75">
      <c r="A2717" s="328" t="s">
        <v>298</v>
      </c>
      <c r="B2717" s="328" t="s">
        <v>299</v>
      </c>
      <c r="C2717" s="329" t="s">
        <v>115</v>
      </c>
      <c r="D2717" s="329">
        <v>0</v>
      </c>
      <c r="E2717" s="366" t="s">
        <v>115</v>
      </c>
    </row>
    <row r="2718" spans="1:5" ht="12.75">
      <c r="A2718" s="401" t="s">
        <v>667</v>
      </c>
      <c r="B2718" s="402"/>
      <c r="C2718" s="322">
        <v>1306725</v>
      </c>
      <c r="D2718" s="322">
        <v>276414.26</v>
      </c>
      <c r="E2718" s="361">
        <v>21.15</v>
      </c>
    </row>
    <row r="2719" spans="1:5" ht="12.75">
      <c r="A2719" s="401" t="s">
        <v>1341</v>
      </c>
      <c r="B2719" s="402"/>
      <c r="C2719" s="322">
        <v>1306725</v>
      </c>
      <c r="D2719" s="322">
        <v>276414.26</v>
      </c>
      <c r="E2719" s="361">
        <v>21.15</v>
      </c>
    </row>
    <row r="2720" spans="1:5" ht="12.75">
      <c r="A2720" s="33" t="s">
        <v>260</v>
      </c>
      <c r="B2720" s="33" t="s">
        <v>261</v>
      </c>
      <c r="C2720" s="327">
        <v>9500</v>
      </c>
      <c r="D2720" s="327">
        <v>3188</v>
      </c>
      <c r="E2720" s="76">
        <v>33.56</v>
      </c>
    </row>
    <row r="2721" spans="1:5" ht="12.75">
      <c r="A2721" s="328" t="s">
        <v>262</v>
      </c>
      <c r="B2721" s="328" t="s">
        <v>263</v>
      </c>
      <c r="C2721" s="329" t="s">
        <v>115</v>
      </c>
      <c r="D2721" s="329">
        <v>3188</v>
      </c>
      <c r="E2721" s="366" t="s">
        <v>115</v>
      </c>
    </row>
    <row r="2722" spans="1:5" ht="12.75">
      <c r="A2722" s="328" t="s">
        <v>266</v>
      </c>
      <c r="B2722" s="328" t="s">
        <v>267</v>
      </c>
      <c r="C2722" s="329" t="s">
        <v>115</v>
      </c>
      <c r="D2722" s="329">
        <v>0</v>
      </c>
      <c r="E2722" s="366" t="s">
        <v>115</v>
      </c>
    </row>
    <row r="2723" spans="1:5" ht="12.75">
      <c r="A2723" s="33" t="s">
        <v>270</v>
      </c>
      <c r="B2723" s="33" t="s">
        <v>271</v>
      </c>
      <c r="C2723" s="327">
        <v>137500</v>
      </c>
      <c r="D2723" s="327">
        <v>9160.34</v>
      </c>
      <c r="E2723" s="76">
        <v>6.66</v>
      </c>
    </row>
    <row r="2724" spans="1:5" ht="12.75">
      <c r="A2724" s="328" t="s">
        <v>272</v>
      </c>
      <c r="B2724" s="328" t="s">
        <v>273</v>
      </c>
      <c r="C2724" s="329" t="s">
        <v>115</v>
      </c>
      <c r="D2724" s="329">
        <v>2550</v>
      </c>
      <c r="E2724" s="366" t="s">
        <v>115</v>
      </c>
    </row>
    <row r="2725" spans="1:5" ht="12.75">
      <c r="A2725" s="328" t="s">
        <v>276</v>
      </c>
      <c r="B2725" s="328" t="s">
        <v>277</v>
      </c>
      <c r="C2725" s="329" t="s">
        <v>115</v>
      </c>
      <c r="D2725" s="329">
        <v>0</v>
      </c>
      <c r="E2725" s="366" t="s">
        <v>115</v>
      </c>
    </row>
    <row r="2726" spans="1:5" ht="12.75">
      <c r="A2726" s="328" t="s">
        <v>278</v>
      </c>
      <c r="B2726" s="328" t="s">
        <v>279</v>
      </c>
      <c r="C2726" s="329" t="s">
        <v>115</v>
      </c>
      <c r="D2726" s="329">
        <v>6610.34</v>
      </c>
      <c r="E2726" s="366" t="s">
        <v>115</v>
      </c>
    </row>
    <row r="2727" spans="1:5" ht="12.75">
      <c r="A2727" s="328" t="s">
        <v>280</v>
      </c>
      <c r="B2727" s="328" t="s">
        <v>281</v>
      </c>
      <c r="C2727" s="329" t="s">
        <v>115</v>
      </c>
      <c r="D2727" s="329">
        <v>0</v>
      </c>
      <c r="E2727" s="366" t="s">
        <v>115</v>
      </c>
    </row>
    <row r="2728" spans="1:5" ht="12.75">
      <c r="A2728" s="328" t="s">
        <v>282</v>
      </c>
      <c r="B2728" s="328" t="s">
        <v>283</v>
      </c>
      <c r="C2728" s="329" t="s">
        <v>115</v>
      </c>
      <c r="D2728" s="329">
        <v>0</v>
      </c>
      <c r="E2728" s="366" t="s">
        <v>115</v>
      </c>
    </row>
    <row r="2729" spans="1:5" ht="12.75">
      <c r="A2729" s="33" t="s">
        <v>284</v>
      </c>
      <c r="B2729" s="33" t="s">
        <v>285</v>
      </c>
      <c r="C2729" s="327">
        <v>1002725</v>
      </c>
      <c r="D2729" s="327">
        <v>255700.81</v>
      </c>
      <c r="E2729" s="76">
        <v>25.5</v>
      </c>
    </row>
    <row r="2730" spans="1:5" ht="12.75">
      <c r="A2730" s="328" t="s">
        <v>286</v>
      </c>
      <c r="B2730" s="328" t="s">
        <v>287</v>
      </c>
      <c r="C2730" s="329" t="s">
        <v>115</v>
      </c>
      <c r="D2730" s="329">
        <v>3242.59</v>
      </c>
      <c r="E2730" s="366" t="s">
        <v>115</v>
      </c>
    </row>
    <row r="2731" spans="1:5" ht="12.75">
      <c r="A2731" s="328" t="s">
        <v>288</v>
      </c>
      <c r="B2731" s="328" t="s">
        <v>289</v>
      </c>
      <c r="C2731" s="329" t="s">
        <v>115</v>
      </c>
      <c r="D2731" s="329">
        <v>0</v>
      </c>
      <c r="E2731" s="366" t="s">
        <v>115</v>
      </c>
    </row>
    <row r="2732" spans="1:5" ht="12.75">
      <c r="A2732" s="328" t="s">
        <v>290</v>
      </c>
      <c r="B2732" s="328" t="s">
        <v>291</v>
      </c>
      <c r="C2732" s="329" t="s">
        <v>115</v>
      </c>
      <c r="D2732" s="329">
        <v>2310</v>
      </c>
      <c r="E2732" s="366" t="s">
        <v>115</v>
      </c>
    </row>
    <row r="2733" spans="1:5" ht="12.75">
      <c r="A2733" s="328" t="s">
        <v>292</v>
      </c>
      <c r="B2733" s="328" t="s">
        <v>293</v>
      </c>
      <c r="C2733" s="329" t="s">
        <v>115</v>
      </c>
      <c r="D2733" s="329">
        <v>0</v>
      </c>
      <c r="E2733" s="366" t="s">
        <v>115</v>
      </c>
    </row>
    <row r="2734" spans="1:5" ht="12.75">
      <c r="A2734" s="328" t="s">
        <v>294</v>
      </c>
      <c r="B2734" s="328" t="s">
        <v>295</v>
      </c>
      <c r="C2734" s="329" t="s">
        <v>115</v>
      </c>
      <c r="D2734" s="329">
        <v>126955.52</v>
      </c>
      <c r="E2734" s="366" t="s">
        <v>115</v>
      </c>
    </row>
    <row r="2735" spans="1:5" ht="12.75">
      <c r="A2735" s="328" t="s">
        <v>298</v>
      </c>
      <c r="B2735" s="328" t="s">
        <v>299</v>
      </c>
      <c r="C2735" s="329" t="s">
        <v>115</v>
      </c>
      <c r="D2735" s="329">
        <v>102817.7</v>
      </c>
      <c r="E2735" s="366" t="s">
        <v>115</v>
      </c>
    </row>
    <row r="2736" spans="1:5" ht="12.75">
      <c r="A2736" s="328" t="s">
        <v>300</v>
      </c>
      <c r="B2736" s="328" t="s">
        <v>301</v>
      </c>
      <c r="C2736" s="329" t="s">
        <v>115</v>
      </c>
      <c r="D2736" s="329">
        <v>10500</v>
      </c>
      <c r="E2736" s="366" t="s">
        <v>115</v>
      </c>
    </row>
    <row r="2737" spans="1:5" ht="12.75">
      <c r="A2737" s="328" t="s">
        <v>302</v>
      </c>
      <c r="B2737" s="328" t="s">
        <v>303</v>
      </c>
      <c r="C2737" s="329" t="s">
        <v>115</v>
      </c>
      <c r="D2737" s="329">
        <v>9875</v>
      </c>
      <c r="E2737" s="366" t="s">
        <v>115</v>
      </c>
    </row>
    <row r="2738" spans="1:5" ht="12.75">
      <c r="A2738" s="33" t="s">
        <v>304</v>
      </c>
      <c r="B2738" s="33" t="s">
        <v>305</v>
      </c>
      <c r="C2738" s="327">
        <v>62000</v>
      </c>
      <c r="D2738" s="327">
        <v>1850.9</v>
      </c>
      <c r="E2738" s="76">
        <v>2.99</v>
      </c>
    </row>
    <row r="2739" spans="1:5" ht="12.75">
      <c r="A2739" s="328" t="s">
        <v>306</v>
      </c>
      <c r="B2739" s="328" t="s">
        <v>305</v>
      </c>
      <c r="C2739" s="329" t="s">
        <v>115</v>
      </c>
      <c r="D2739" s="329">
        <v>1850.9</v>
      </c>
      <c r="E2739" s="366" t="s">
        <v>115</v>
      </c>
    </row>
    <row r="2740" spans="1:5" ht="12.75">
      <c r="A2740" s="33" t="s">
        <v>307</v>
      </c>
      <c r="B2740" s="33" t="s">
        <v>308</v>
      </c>
      <c r="C2740" s="327">
        <v>91700</v>
      </c>
      <c r="D2740" s="327">
        <v>5796.95</v>
      </c>
      <c r="E2740" s="76">
        <v>6.32</v>
      </c>
    </row>
    <row r="2741" spans="1:5" ht="12.75">
      <c r="A2741" s="328" t="s">
        <v>311</v>
      </c>
      <c r="B2741" s="328" t="s">
        <v>312</v>
      </c>
      <c r="C2741" s="329" t="s">
        <v>115</v>
      </c>
      <c r="D2741" s="329">
        <v>0</v>
      </c>
      <c r="E2741" s="366" t="s">
        <v>115</v>
      </c>
    </row>
    <row r="2742" spans="1:5" ht="12.75">
      <c r="A2742" s="328" t="s">
        <v>313</v>
      </c>
      <c r="B2742" s="328" t="s">
        <v>314</v>
      </c>
      <c r="C2742" s="329" t="s">
        <v>115</v>
      </c>
      <c r="D2742" s="329">
        <v>1128.02</v>
      </c>
      <c r="E2742" s="366" t="s">
        <v>115</v>
      </c>
    </row>
    <row r="2743" spans="1:5" ht="12.75">
      <c r="A2743" s="328" t="s">
        <v>316</v>
      </c>
      <c r="B2743" s="328" t="s">
        <v>317</v>
      </c>
      <c r="C2743" s="329" t="s">
        <v>115</v>
      </c>
      <c r="D2743" s="329">
        <v>4363.11</v>
      </c>
      <c r="E2743" s="366" t="s">
        <v>115</v>
      </c>
    </row>
    <row r="2744" spans="1:5" ht="12.75">
      <c r="A2744" s="328" t="s">
        <v>319</v>
      </c>
      <c r="B2744" s="328" t="s">
        <v>308</v>
      </c>
      <c r="C2744" s="329" t="s">
        <v>115</v>
      </c>
      <c r="D2744" s="329">
        <v>305.82</v>
      </c>
      <c r="E2744" s="366" t="s">
        <v>115</v>
      </c>
    </row>
    <row r="2745" spans="1:5" ht="12.75">
      <c r="A2745" s="33" t="s">
        <v>326</v>
      </c>
      <c r="B2745" s="33" t="s">
        <v>327</v>
      </c>
      <c r="C2745" s="327">
        <v>3300</v>
      </c>
      <c r="D2745" s="327">
        <v>717.26</v>
      </c>
      <c r="E2745" s="76">
        <v>21.74</v>
      </c>
    </row>
    <row r="2746" spans="1:5" ht="12.75">
      <c r="A2746" s="328" t="s">
        <v>328</v>
      </c>
      <c r="B2746" s="328" t="s">
        <v>329</v>
      </c>
      <c r="C2746" s="329" t="s">
        <v>115</v>
      </c>
      <c r="D2746" s="329">
        <v>717.26</v>
      </c>
      <c r="E2746" s="366" t="s">
        <v>115</v>
      </c>
    </row>
    <row r="2747" spans="1:5" ht="12.75">
      <c r="A2747" s="401" t="s">
        <v>670</v>
      </c>
      <c r="B2747" s="402"/>
      <c r="C2747" s="322">
        <v>710500</v>
      </c>
      <c r="D2747" s="322">
        <v>27788.31</v>
      </c>
      <c r="E2747" s="361">
        <v>3.91</v>
      </c>
    </row>
    <row r="2748" spans="1:5" ht="12.75">
      <c r="A2748" s="401" t="s">
        <v>779</v>
      </c>
      <c r="B2748" s="402"/>
      <c r="C2748" s="322">
        <v>320000</v>
      </c>
      <c r="D2748" s="322">
        <v>24788.31</v>
      </c>
      <c r="E2748" s="361">
        <v>7.75</v>
      </c>
    </row>
    <row r="2749" spans="1:5" ht="12.75">
      <c r="A2749" s="33" t="s">
        <v>284</v>
      </c>
      <c r="B2749" s="33" t="s">
        <v>285</v>
      </c>
      <c r="C2749" s="327">
        <v>320000</v>
      </c>
      <c r="D2749" s="327">
        <v>24788.31</v>
      </c>
      <c r="E2749" s="76">
        <v>7.75</v>
      </c>
    </row>
    <row r="2750" spans="1:5" ht="12.75">
      <c r="A2750" s="328" t="s">
        <v>286</v>
      </c>
      <c r="B2750" s="328" t="s">
        <v>287</v>
      </c>
      <c r="C2750" s="329" t="s">
        <v>115</v>
      </c>
      <c r="D2750" s="329">
        <v>0</v>
      </c>
      <c r="E2750" s="366" t="s">
        <v>115</v>
      </c>
    </row>
    <row r="2751" spans="1:5" ht="12.75">
      <c r="A2751" s="328" t="s">
        <v>294</v>
      </c>
      <c r="B2751" s="328" t="s">
        <v>295</v>
      </c>
      <c r="C2751" s="329" t="s">
        <v>115</v>
      </c>
      <c r="D2751" s="329">
        <v>8000</v>
      </c>
      <c r="E2751" s="366" t="s">
        <v>115</v>
      </c>
    </row>
    <row r="2752" spans="1:5" ht="12.75">
      <c r="A2752" s="328" t="s">
        <v>298</v>
      </c>
      <c r="B2752" s="328" t="s">
        <v>299</v>
      </c>
      <c r="C2752" s="329" t="s">
        <v>115</v>
      </c>
      <c r="D2752" s="329">
        <v>16788.31</v>
      </c>
      <c r="E2752" s="366" t="s">
        <v>115</v>
      </c>
    </row>
    <row r="2753" spans="1:5" ht="12.75">
      <c r="A2753" s="328" t="s">
        <v>302</v>
      </c>
      <c r="B2753" s="328" t="s">
        <v>303</v>
      </c>
      <c r="C2753" s="329" t="s">
        <v>115</v>
      </c>
      <c r="D2753" s="329">
        <v>0</v>
      </c>
      <c r="E2753" s="366" t="s">
        <v>115</v>
      </c>
    </row>
    <row r="2754" spans="1:5" ht="12.75">
      <c r="A2754" s="401" t="s">
        <v>780</v>
      </c>
      <c r="B2754" s="402"/>
      <c r="C2754" s="322">
        <v>183500</v>
      </c>
      <c r="D2754" s="322">
        <v>3000</v>
      </c>
      <c r="E2754" s="361">
        <v>1.63</v>
      </c>
    </row>
    <row r="2755" spans="1:5" ht="12.75">
      <c r="A2755" s="33" t="s">
        <v>270</v>
      </c>
      <c r="B2755" s="33" t="s">
        <v>271</v>
      </c>
      <c r="C2755" s="327">
        <v>8000</v>
      </c>
      <c r="D2755" s="327">
        <v>0</v>
      </c>
      <c r="E2755" s="76">
        <v>0</v>
      </c>
    </row>
    <row r="2756" spans="1:5" ht="12.75">
      <c r="A2756" s="328" t="s">
        <v>272</v>
      </c>
      <c r="B2756" s="328" t="s">
        <v>273</v>
      </c>
      <c r="C2756" s="329" t="s">
        <v>115</v>
      </c>
      <c r="D2756" s="329">
        <v>0</v>
      </c>
      <c r="E2756" s="366" t="s">
        <v>115</v>
      </c>
    </row>
    <row r="2757" spans="1:5" ht="12.75">
      <c r="A2757" s="328" t="s">
        <v>276</v>
      </c>
      <c r="B2757" s="328" t="s">
        <v>277</v>
      </c>
      <c r="C2757" s="329" t="s">
        <v>115</v>
      </c>
      <c r="D2757" s="329">
        <v>0</v>
      </c>
      <c r="E2757" s="366" t="s">
        <v>115</v>
      </c>
    </row>
    <row r="2758" spans="1:5" ht="12.75">
      <c r="A2758" s="328" t="s">
        <v>280</v>
      </c>
      <c r="B2758" s="328" t="s">
        <v>281</v>
      </c>
      <c r="C2758" s="329" t="s">
        <v>115</v>
      </c>
      <c r="D2758" s="329">
        <v>0</v>
      </c>
      <c r="E2758" s="366" t="s">
        <v>115</v>
      </c>
    </row>
    <row r="2759" spans="1:5" ht="12.75">
      <c r="A2759" s="33" t="s">
        <v>284</v>
      </c>
      <c r="B2759" s="33" t="s">
        <v>285</v>
      </c>
      <c r="C2759" s="327">
        <v>133500</v>
      </c>
      <c r="D2759" s="327">
        <v>3000</v>
      </c>
      <c r="E2759" s="76">
        <v>2.25</v>
      </c>
    </row>
    <row r="2760" spans="1:5" ht="12.75">
      <c r="A2760" s="328" t="s">
        <v>286</v>
      </c>
      <c r="B2760" s="328" t="s">
        <v>287</v>
      </c>
      <c r="C2760" s="329" t="s">
        <v>115</v>
      </c>
      <c r="D2760" s="329">
        <v>0</v>
      </c>
      <c r="E2760" s="366" t="s">
        <v>115</v>
      </c>
    </row>
    <row r="2761" spans="1:5" ht="12.75">
      <c r="A2761" s="328" t="s">
        <v>290</v>
      </c>
      <c r="B2761" s="328" t="s">
        <v>291</v>
      </c>
      <c r="C2761" s="329" t="s">
        <v>115</v>
      </c>
      <c r="D2761" s="329">
        <v>0</v>
      </c>
      <c r="E2761" s="366" t="s">
        <v>115</v>
      </c>
    </row>
    <row r="2762" spans="1:5" ht="12.75">
      <c r="A2762" s="328" t="s">
        <v>294</v>
      </c>
      <c r="B2762" s="328" t="s">
        <v>295</v>
      </c>
      <c r="C2762" s="329" t="s">
        <v>115</v>
      </c>
      <c r="D2762" s="329">
        <v>0</v>
      </c>
      <c r="E2762" s="366" t="s">
        <v>115</v>
      </c>
    </row>
    <row r="2763" spans="1:5" ht="12.75">
      <c r="A2763" s="328" t="s">
        <v>298</v>
      </c>
      <c r="B2763" s="328" t="s">
        <v>299</v>
      </c>
      <c r="C2763" s="329" t="s">
        <v>115</v>
      </c>
      <c r="D2763" s="329">
        <v>3000</v>
      </c>
      <c r="E2763" s="366" t="s">
        <v>115</v>
      </c>
    </row>
    <row r="2764" spans="1:5" ht="12.75">
      <c r="A2764" s="33" t="s">
        <v>307</v>
      </c>
      <c r="B2764" s="33" t="s">
        <v>308</v>
      </c>
      <c r="C2764" s="327">
        <v>42000</v>
      </c>
      <c r="D2764" s="327">
        <v>0</v>
      </c>
      <c r="E2764" s="76">
        <v>0</v>
      </c>
    </row>
    <row r="2765" spans="1:5" ht="12.75">
      <c r="A2765" s="328" t="s">
        <v>319</v>
      </c>
      <c r="B2765" s="328" t="s">
        <v>308</v>
      </c>
      <c r="C2765" s="329" t="s">
        <v>115</v>
      </c>
      <c r="D2765" s="329">
        <v>0</v>
      </c>
      <c r="E2765" s="366" t="s">
        <v>115</v>
      </c>
    </row>
    <row r="2766" spans="1:5" ht="12.75">
      <c r="A2766" s="401" t="s">
        <v>766</v>
      </c>
      <c r="B2766" s="402"/>
      <c r="C2766" s="322">
        <v>151000</v>
      </c>
      <c r="D2766" s="322">
        <v>0</v>
      </c>
      <c r="E2766" s="361">
        <v>0</v>
      </c>
    </row>
    <row r="2767" spans="1:5" ht="12.75">
      <c r="A2767" s="33" t="s">
        <v>260</v>
      </c>
      <c r="B2767" s="33" t="s">
        <v>261</v>
      </c>
      <c r="C2767" s="327">
        <v>1000</v>
      </c>
      <c r="D2767" s="327">
        <v>0</v>
      </c>
      <c r="E2767" s="76">
        <v>0</v>
      </c>
    </row>
    <row r="2768" spans="1:5" ht="12.75">
      <c r="A2768" s="328" t="s">
        <v>262</v>
      </c>
      <c r="B2768" s="328" t="s">
        <v>263</v>
      </c>
      <c r="C2768" s="329" t="s">
        <v>115</v>
      </c>
      <c r="D2768" s="329">
        <v>0</v>
      </c>
      <c r="E2768" s="366" t="s">
        <v>115</v>
      </c>
    </row>
    <row r="2769" spans="1:5" ht="12.75">
      <c r="A2769" s="33" t="s">
        <v>270</v>
      </c>
      <c r="B2769" s="33" t="s">
        <v>271</v>
      </c>
      <c r="C2769" s="327">
        <v>4500</v>
      </c>
      <c r="D2769" s="327">
        <v>0</v>
      </c>
      <c r="E2769" s="76">
        <v>0</v>
      </c>
    </row>
    <row r="2770" spans="1:5" ht="12.75">
      <c r="A2770" s="328" t="s">
        <v>272</v>
      </c>
      <c r="B2770" s="328" t="s">
        <v>273</v>
      </c>
      <c r="C2770" s="329" t="s">
        <v>115</v>
      </c>
      <c r="D2770" s="329">
        <v>0</v>
      </c>
      <c r="E2770" s="366" t="s">
        <v>115</v>
      </c>
    </row>
    <row r="2771" spans="1:5" ht="12.75">
      <c r="A2771" s="328" t="s">
        <v>278</v>
      </c>
      <c r="B2771" s="328" t="s">
        <v>279</v>
      </c>
      <c r="C2771" s="329" t="s">
        <v>115</v>
      </c>
      <c r="D2771" s="329">
        <v>0</v>
      </c>
      <c r="E2771" s="366" t="s">
        <v>115</v>
      </c>
    </row>
    <row r="2772" spans="1:5" ht="12.75">
      <c r="A2772" s="33" t="s">
        <v>284</v>
      </c>
      <c r="B2772" s="33" t="s">
        <v>285</v>
      </c>
      <c r="C2772" s="327">
        <v>144500</v>
      </c>
      <c r="D2772" s="327">
        <v>0</v>
      </c>
      <c r="E2772" s="76">
        <v>0</v>
      </c>
    </row>
    <row r="2773" spans="1:5" ht="12.75">
      <c r="A2773" s="328" t="s">
        <v>286</v>
      </c>
      <c r="B2773" s="328" t="s">
        <v>287</v>
      </c>
      <c r="C2773" s="329" t="s">
        <v>115</v>
      </c>
      <c r="D2773" s="329">
        <v>0</v>
      </c>
      <c r="E2773" s="366" t="s">
        <v>115</v>
      </c>
    </row>
    <row r="2774" spans="1:5" ht="12.75">
      <c r="A2774" s="328" t="s">
        <v>288</v>
      </c>
      <c r="B2774" s="328" t="s">
        <v>289</v>
      </c>
      <c r="C2774" s="329" t="s">
        <v>115</v>
      </c>
      <c r="D2774" s="329">
        <v>0</v>
      </c>
      <c r="E2774" s="366" t="s">
        <v>115</v>
      </c>
    </row>
    <row r="2775" spans="1:5" ht="12.75">
      <c r="A2775" s="328" t="s">
        <v>290</v>
      </c>
      <c r="B2775" s="328" t="s">
        <v>291</v>
      </c>
      <c r="C2775" s="329" t="s">
        <v>115</v>
      </c>
      <c r="D2775" s="329">
        <v>0</v>
      </c>
      <c r="E2775" s="366" t="s">
        <v>115</v>
      </c>
    </row>
    <row r="2776" spans="1:5" ht="12.75">
      <c r="A2776" s="328" t="s">
        <v>298</v>
      </c>
      <c r="B2776" s="328" t="s">
        <v>299</v>
      </c>
      <c r="C2776" s="329" t="s">
        <v>115</v>
      </c>
      <c r="D2776" s="329">
        <v>0</v>
      </c>
      <c r="E2776" s="366" t="s">
        <v>115</v>
      </c>
    </row>
    <row r="2777" spans="1:5" ht="12.75">
      <c r="A2777" s="328" t="s">
        <v>302</v>
      </c>
      <c r="B2777" s="328" t="s">
        <v>303</v>
      </c>
      <c r="C2777" s="329" t="s">
        <v>115</v>
      </c>
      <c r="D2777" s="329">
        <v>0</v>
      </c>
      <c r="E2777" s="366" t="s">
        <v>115</v>
      </c>
    </row>
    <row r="2778" spans="1:5" ht="12.75">
      <c r="A2778" s="33" t="s">
        <v>307</v>
      </c>
      <c r="B2778" s="33" t="s">
        <v>308</v>
      </c>
      <c r="C2778" s="327">
        <v>1000</v>
      </c>
      <c r="D2778" s="327">
        <v>0</v>
      </c>
      <c r="E2778" s="76">
        <v>0</v>
      </c>
    </row>
    <row r="2779" spans="1:5" ht="12.75">
      <c r="A2779" s="328" t="s">
        <v>311</v>
      </c>
      <c r="B2779" s="328" t="s">
        <v>312</v>
      </c>
      <c r="C2779" s="329" t="s">
        <v>115</v>
      </c>
      <c r="D2779" s="329">
        <v>0</v>
      </c>
      <c r="E2779" s="366" t="s">
        <v>115</v>
      </c>
    </row>
    <row r="2780" spans="1:5" ht="12.75">
      <c r="A2780" s="401" t="s">
        <v>877</v>
      </c>
      <c r="B2780" s="402"/>
      <c r="C2780" s="322">
        <v>56000</v>
      </c>
      <c r="D2780" s="322">
        <v>0</v>
      </c>
      <c r="E2780" s="361">
        <v>0</v>
      </c>
    </row>
    <row r="2781" spans="1:5" ht="12.75">
      <c r="A2781" s="33" t="s">
        <v>270</v>
      </c>
      <c r="B2781" s="33" t="s">
        <v>271</v>
      </c>
      <c r="C2781" s="327">
        <v>11000</v>
      </c>
      <c r="D2781" s="327">
        <v>0</v>
      </c>
      <c r="E2781" s="76">
        <v>0</v>
      </c>
    </row>
    <row r="2782" spans="1:5" ht="12.75">
      <c r="A2782" s="328" t="s">
        <v>272</v>
      </c>
      <c r="B2782" s="328" t="s">
        <v>273</v>
      </c>
      <c r="C2782" s="329" t="s">
        <v>115</v>
      </c>
      <c r="D2782" s="329">
        <v>0</v>
      </c>
      <c r="E2782" s="366" t="s">
        <v>115</v>
      </c>
    </row>
    <row r="2783" spans="1:5" ht="12.75">
      <c r="A2783" s="328" t="s">
        <v>276</v>
      </c>
      <c r="B2783" s="328" t="s">
        <v>277</v>
      </c>
      <c r="C2783" s="329" t="s">
        <v>115</v>
      </c>
      <c r="D2783" s="329">
        <v>0</v>
      </c>
      <c r="E2783" s="366" t="s">
        <v>115</v>
      </c>
    </row>
    <row r="2784" spans="1:5" ht="12.75">
      <c r="A2784" s="33" t="s">
        <v>284</v>
      </c>
      <c r="B2784" s="33" t="s">
        <v>285</v>
      </c>
      <c r="C2784" s="327">
        <v>40000</v>
      </c>
      <c r="D2784" s="327">
        <v>0</v>
      </c>
      <c r="E2784" s="76">
        <v>0</v>
      </c>
    </row>
    <row r="2785" spans="1:5" ht="12.75">
      <c r="A2785" s="328" t="s">
        <v>298</v>
      </c>
      <c r="B2785" s="328" t="s">
        <v>299</v>
      </c>
      <c r="C2785" s="329" t="s">
        <v>115</v>
      </c>
      <c r="D2785" s="329">
        <v>0</v>
      </c>
      <c r="E2785" s="366" t="s">
        <v>115</v>
      </c>
    </row>
    <row r="2786" spans="1:5" ht="12.75">
      <c r="A2786" s="328" t="s">
        <v>300</v>
      </c>
      <c r="B2786" s="328" t="s">
        <v>301</v>
      </c>
      <c r="C2786" s="329" t="s">
        <v>115</v>
      </c>
      <c r="D2786" s="329">
        <v>0</v>
      </c>
      <c r="E2786" s="366" t="s">
        <v>115</v>
      </c>
    </row>
    <row r="2787" spans="1:5" ht="12.75">
      <c r="A2787" s="328" t="s">
        <v>302</v>
      </c>
      <c r="B2787" s="328" t="s">
        <v>303</v>
      </c>
      <c r="C2787" s="329" t="s">
        <v>115</v>
      </c>
      <c r="D2787" s="329">
        <v>0</v>
      </c>
      <c r="E2787" s="366" t="s">
        <v>115</v>
      </c>
    </row>
    <row r="2788" spans="1:5" ht="12.75">
      <c r="A2788" s="33" t="s">
        <v>307</v>
      </c>
      <c r="B2788" s="33" t="s">
        <v>308</v>
      </c>
      <c r="C2788" s="327">
        <v>5000</v>
      </c>
      <c r="D2788" s="327">
        <v>0</v>
      </c>
      <c r="E2788" s="76">
        <v>0</v>
      </c>
    </row>
    <row r="2789" spans="1:5" ht="12.75">
      <c r="A2789" s="328" t="s">
        <v>319</v>
      </c>
      <c r="B2789" s="328" t="s">
        <v>308</v>
      </c>
      <c r="C2789" s="329" t="s">
        <v>115</v>
      </c>
      <c r="D2789" s="329">
        <v>0</v>
      </c>
      <c r="E2789" s="366" t="s">
        <v>115</v>
      </c>
    </row>
    <row r="2790" spans="1:5" ht="12.75">
      <c r="A2790" s="401" t="s">
        <v>672</v>
      </c>
      <c r="B2790" s="402"/>
      <c r="C2790" s="322">
        <v>56000</v>
      </c>
      <c r="D2790" s="322">
        <v>0</v>
      </c>
      <c r="E2790" s="361">
        <v>0</v>
      </c>
    </row>
    <row r="2791" spans="1:5" ht="12.75">
      <c r="A2791" s="401" t="s">
        <v>868</v>
      </c>
      <c r="B2791" s="402"/>
      <c r="C2791" s="322">
        <v>56000</v>
      </c>
      <c r="D2791" s="322">
        <v>0</v>
      </c>
      <c r="E2791" s="361">
        <v>0</v>
      </c>
    </row>
    <row r="2792" spans="1:5" ht="12.75">
      <c r="A2792" s="33" t="s">
        <v>270</v>
      </c>
      <c r="B2792" s="33" t="s">
        <v>271</v>
      </c>
      <c r="C2792" s="327">
        <v>15000</v>
      </c>
      <c r="D2792" s="327">
        <v>0</v>
      </c>
      <c r="E2792" s="76">
        <v>0</v>
      </c>
    </row>
    <row r="2793" spans="1:5" ht="12.75">
      <c r="A2793" s="328" t="s">
        <v>278</v>
      </c>
      <c r="B2793" s="328" t="s">
        <v>279</v>
      </c>
      <c r="C2793" s="329" t="s">
        <v>115</v>
      </c>
      <c r="D2793" s="329">
        <v>0</v>
      </c>
      <c r="E2793" s="366" t="s">
        <v>115</v>
      </c>
    </row>
    <row r="2794" spans="1:5" ht="12.75">
      <c r="A2794" s="33" t="s">
        <v>284</v>
      </c>
      <c r="B2794" s="33" t="s">
        <v>285</v>
      </c>
      <c r="C2794" s="327">
        <v>5000</v>
      </c>
      <c r="D2794" s="327">
        <v>0</v>
      </c>
      <c r="E2794" s="76">
        <v>0</v>
      </c>
    </row>
    <row r="2795" spans="1:5" ht="12.75">
      <c r="A2795" s="328" t="s">
        <v>298</v>
      </c>
      <c r="B2795" s="328" t="s">
        <v>299</v>
      </c>
      <c r="C2795" s="329" t="s">
        <v>115</v>
      </c>
      <c r="D2795" s="329">
        <v>0</v>
      </c>
      <c r="E2795" s="366" t="s">
        <v>115</v>
      </c>
    </row>
    <row r="2796" spans="1:5" ht="12.75">
      <c r="A2796" s="33" t="s">
        <v>304</v>
      </c>
      <c r="B2796" s="33" t="s">
        <v>305</v>
      </c>
      <c r="C2796" s="327">
        <v>36000</v>
      </c>
      <c r="D2796" s="327">
        <v>0</v>
      </c>
      <c r="E2796" s="76">
        <v>0</v>
      </c>
    </row>
    <row r="2797" spans="1:5" ht="12.75">
      <c r="A2797" s="328" t="s">
        <v>306</v>
      </c>
      <c r="B2797" s="328" t="s">
        <v>305</v>
      </c>
      <c r="C2797" s="329" t="s">
        <v>115</v>
      </c>
      <c r="D2797" s="329">
        <v>0</v>
      </c>
      <c r="E2797" s="366" t="s">
        <v>115</v>
      </c>
    </row>
    <row r="2798" spans="1:5" ht="12.75">
      <c r="A2798" s="325" t="s">
        <v>692</v>
      </c>
      <c r="B2798" s="325" t="s">
        <v>916</v>
      </c>
      <c r="C2798" s="326">
        <v>25000</v>
      </c>
      <c r="D2798" s="326">
        <v>4425</v>
      </c>
      <c r="E2798" s="365">
        <v>17.7</v>
      </c>
    </row>
    <row r="2799" spans="1:5" ht="12.75">
      <c r="A2799" s="401" t="s">
        <v>762</v>
      </c>
      <c r="B2799" s="402"/>
      <c r="C2799" s="322">
        <v>5000</v>
      </c>
      <c r="D2799" s="322">
        <v>4425</v>
      </c>
      <c r="E2799" s="361">
        <v>88.5</v>
      </c>
    </row>
    <row r="2800" spans="1:5" ht="12.75">
      <c r="A2800" s="401" t="s">
        <v>763</v>
      </c>
      <c r="B2800" s="402"/>
      <c r="C2800" s="322">
        <v>5000</v>
      </c>
      <c r="D2800" s="322">
        <v>4425</v>
      </c>
      <c r="E2800" s="361">
        <v>88.5</v>
      </c>
    </row>
    <row r="2801" spans="1:5" ht="12.75">
      <c r="A2801" s="33" t="s">
        <v>399</v>
      </c>
      <c r="B2801" s="33" t="s">
        <v>400</v>
      </c>
      <c r="C2801" s="327">
        <v>5000</v>
      </c>
      <c r="D2801" s="327">
        <v>4425</v>
      </c>
      <c r="E2801" s="76">
        <v>88.5</v>
      </c>
    </row>
    <row r="2802" spans="1:5" ht="12.75">
      <c r="A2802" s="328" t="s">
        <v>401</v>
      </c>
      <c r="B2802" s="328" t="s">
        <v>232</v>
      </c>
      <c r="C2802" s="329" t="s">
        <v>115</v>
      </c>
      <c r="D2802" s="329">
        <v>4425</v>
      </c>
      <c r="E2802" s="366" t="s">
        <v>115</v>
      </c>
    </row>
    <row r="2803" spans="1:5" ht="12.75">
      <c r="A2803" s="401" t="s">
        <v>670</v>
      </c>
      <c r="B2803" s="402"/>
      <c r="C2803" s="322">
        <v>20000</v>
      </c>
      <c r="D2803" s="322">
        <v>0</v>
      </c>
      <c r="E2803" s="361">
        <v>0</v>
      </c>
    </row>
    <row r="2804" spans="1:5" ht="12.75">
      <c r="A2804" s="401" t="s">
        <v>779</v>
      </c>
      <c r="B2804" s="402"/>
      <c r="C2804" s="322">
        <v>20000</v>
      </c>
      <c r="D2804" s="322">
        <v>0</v>
      </c>
      <c r="E2804" s="361">
        <v>0</v>
      </c>
    </row>
    <row r="2805" spans="1:5" ht="12.75">
      <c r="A2805" s="33" t="s">
        <v>399</v>
      </c>
      <c r="B2805" s="33" t="s">
        <v>400</v>
      </c>
      <c r="C2805" s="327">
        <v>20000</v>
      </c>
      <c r="D2805" s="327">
        <v>0</v>
      </c>
      <c r="E2805" s="76">
        <v>0</v>
      </c>
    </row>
    <row r="2806" spans="1:5" ht="12.75">
      <c r="A2806" s="328" t="s">
        <v>406</v>
      </c>
      <c r="B2806" s="328" t="s">
        <v>235</v>
      </c>
      <c r="C2806" s="329" t="s">
        <v>115</v>
      </c>
      <c r="D2806" s="329">
        <v>0</v>
      </c>
      <c r="E2806" s="366" t="s">
        <v>115</v>
      </c>
    </row>
    <row r="2807" spans="1:5" ht="12.75">
      <c r="A2807" s="325" t="s">
        <v>759</v>
      </c>
      <c r="B2807" s="325" t="s">
        <v>917</v>
      </c>
      <c r="C2807" s="326">
        <v>42000</v>
      </c>
      <c r="D2807" s="326">
        <v>0</v>
      </c>
      <c r="E2807" s="365">
        <v>0</v>
      </c>
    </row>
    <row r="2808" spans="1:5" ht="12.75">
      <c r="A2808" s="401" t="s">
        <v>667</v>
      </c>
      <c r="B2808" s="402"/>
      <c r="C2808" s="322">
        <v>16000</v>
      </c>
      <c r="D2808" s="322">
        <v>0</v>
      </c>
      <c r="E2808" s="361">
        <v>0</v>
      </c>
    </row>
    <row r="2809" spans="1:5" ht="12.75">
      <c r="A2809" s="401" t="s">
        <v>1341</v>
      </c>
      <c r="B2809" s="402"/>
      <c r="C2809" s="322">
        <v>16000</v>
      </c>
      <c r="D2809" s="322">
        <v>0</v>
      </c>
      <c r="E2809" s="361">
        <v>0</v>
      </c>
    </row>
    <row r="2810" spans="1:5" ht="12.75">
      <c r="A2810" s="33" t="s">
        <v>399</v>
      </c>
      <c r="B2810" s="33" t="s">
        <v>400</v>
      </c>
      <c r="C2810" s="327">
        <v>16000</v>
      </c>
      <c r="D2810" s="327">
        <v>0</v>
      </c>
      <c r="E2810" s="76">
        <v>0</v>
      </c>
    </row>
    <row r="2811" spans="1:5" ht="12.75">
      <c r="A2811" s="328" t="s">
        <v>401</v>
      </c>
      <c r="B2811" s="328" t="s">
        <v>232</v>
      </c>
      <c r="C2811" s="329" t="s">
        <v>115</v>
      </c>
      <c r="D2811" s="329">
        <v>0</v>
      </c>
      <c r="E2811" s="366" t="s">
        <v>115</v>
      </c>
    </row>
    <row r="2812" spans="1:5" ht="12.75">
      <c r="A2812" s="328" t="s">
        <v>406</v>
      </c>
      <c r="B2812" s="328" t="s">
        <v>235</v>
      </c>
      <c r="C2812" s="329" t="s">
        <v>115</v>
      </c>
      <c r="D2812" s="329">
        <v>0</v>
      </c>
      <c r="E2812" s="366" t="s">
        <v>115</v>
      </c>
    </row>
    <row r="2813" spans="1:5" ht="12.75">
      <c r="A2813" s="401" t="s">
        <v>670</v>
      </c>
      <c r="B2813" s="402"/>
      <c r="C2813" s="322">
        <v>26000</v>
      </c>
      <c r="D2813" s="322">
        <v>0</v>
      </c>
      <c r="E2813" s="361">
        <v>0</v>
      </c>
    </row>
    <row r="2814" spans="1:5" ht="12.75">
      <c r="A2814" s="401" t="s">
        <v>779</v>
      </c>
      <c r="B2814" s="402"/>
      <c r="C2814" s="322">
        <v>22000</v>
      </c>
      <c r="D2814" s="322">
        <v>0</v>
      </c>
      <c r="E2814" s="361">
        <v>0</v>
      </c>
    </row>
    <row r="2815" spans="1:5" ht="12.75">
      <c r="A2815" s="33" t="s">
        <v>399</v>
      </c>
      <c r="B2815" s="33" t="s">
        <v>400</v>
      </c>
      <c r="C2815" s="327">
        <v>22000</v>
      </c>
      <c r="D2815" s="327">
        <v>0</v>
      </c>
      <c r="E2815" s="76">
        <v>0</v>
      </c>
    </row>
    <row r="2816" spans="1:5" ht="12.75">
      <c r="A2816" s="328" t="s">
        <v>406</v>
      </c>
      <c r="B2816" s="328" t="s">
        <v>235</v>
      </c>
      <c r="C2816" s="329" t="s">
        <v>115</v>
      </c>
      <c r="D2816" s="329">
        <v>0</v>
      </c>
      <c r="E2816" s="366" t="s">
        <v>115</v>
      </c>
    </row>
    <row r="2817" spans="1:5" ht="12.75">
      <c r="A2817" s="401" t="s">
        <v>766</v>
      </c>
      <c r="B2817" s="402"/>
      <c r="C2817" s="322">
        <v>4000</v>
      </c>
      <c r="D2817" s="322">
        <v>0</v>
      </c>
      <c r="E2817" s="361">
        <v>0</v>
      </c>
    </row>
    <row r="2818" spans="1:5" ht="12.75">
      <c r="A2818" s="33" t="s">
        <v>399</v>
      </c>
      <c r="B2818" s="33" t="s">
        <v>400</v>
      </c>
      <c r="C2818" s="327">
        <v>4000</v>
      </c>
      <c r="D2818" s="327">
        <v>0</v>
      </c>
      <c r="E2818" s="76">
        <v>0</v>
      </c>
    </row>
    <row r="2819" spans="1:5" ht="12.75">
      <c r="A2819" s="328" t="s">
        <v>406</v>
      </c>
      <c r="B2819" s="328" t="s">
        <v>235</v>
      </c>
      <c r="C2819" s="329" t="s">
        <v>115</v>
      </c>
      <c r="D2819" s="329">
        <v>0</v>
      </c>
      <c r="E2819" s="366" t="s">
        <v>115</v>
      </c>
    </row>
    <row r="2820" spans="1:5" ht="12.75">
      <c r="A2820" s="325" t="s">
        <v>1150</v>
      </c>
      <c r="B2820" s="325" t="s">
        <v>1158</v>
      </c>
      <c r="C2820" s="326">
        <v>15200</v>
      </c>
      <c r="D2820" s="326">
        <v>0</v>
      </c>
      <c r="E2820" s="365">
        <v>0</v>
      </c>
    </row>
    <row r="2821" spans="1:5" ht="12.75">
      <c r="A2821" s="401" t="s">
        <v>670</v>
      </c>
      <c r="B2821" s="402"/>
      <c r="C2821" s="322">
        <v>15200</v>
      </c>
      <c r="D2821" s="322">
        <v>0</v>
      </c>
      <c r="E2821" s="361">
        <v>0</v>
      </c>
    </row>
    <row r="2822" spans="1:5" ht="12.75">
      <c r="A2822" s="401" t="s">
        <v>867</v>
      </c>
      <c r="B2822" s="402"/>
      <c r="C2822" s="322">
        <v>15200</v>
      </c>
      <c r="D2822" s="322">
        <v>0</v>
      </c>
      <c r="E2822" s="361">
        <v>0</v>
      </c>
    </row>
    <row r="2823" spans="1:5" ht="12.75">
      <c r="A2823" s="33" t="s">
        <v>270</v>
      </c>
      <c r="B2823" s="33" t="s">
        <v>271</v>
      </c>
      <c r="C2823" s="327">
        <v>8200</v>
      </c>
      <c r="D2823" s="327">
        <v>0</v>
      </c>
      <c r="E2823" s="76">
        <v>0</v>
      </c>
    </row>
    <row r="2824" spans="1:5" ht="12.75">
      <c r="A2824" s="328" t="s">
        <v>272</v>
      </c>
      <c r="B2824" s="328" t="s">
        <v>273</v>
      </c>
      <c r="C2824" s="329" t="s">
        <v>115</v>
      </c>
      <c r="D2824" s="329">
        <v>0</v>
      </c>
      <c r="E2824" s="366" t="s">
        <v>115</v>
      </c>
    </row>
    <row r="2825" spans="1:5" ht="12.75">
      <c r="A2825" s="328" t="s">
        <v>276</v>
      </c>
      <c r="B2825" s="328" t="s">
        <v>277</v>
      </c>
      <c r="C2825" s="329" t="s">
        <v>115</v>
      </c>
      <c r="D2825" s="329">
        <v>0</v>
      </c>
      <c r="E2825" s="366" t="s">
        <v>115</v>
      </c>
    </row>
    <row r="2826" spans="1:5" ht="12.75">
      <c r="A2826" s="33" t="s">
        <v>307</v>
      </c>
      <c r="B2826" s="33" t="s">
        <v>308</v>
      </c>
      <c r="C2826" s="327">
        <v>7000</v>
      </c>
      <c r="D2826" s="327">
        <v>0</v>
      </c>
      <c r="E2826" s="76">
        <v>0</v>
      </c>
    </row>
    <row r="2827" spans="1:5" ht="12.75">
      <c r="A2827" s="328" t="s">
        <v>319</v>
      </c>
      <c r="B2827" s="328" t="s">
        <v>308</v>
      </c>
      <c r="C2827" s="329" t="s">
        <v>115</v>
      </c>
      <c r="D2827" s="329">
        <v>0</v>
      </c>
      <c r="E2827" s="366" t="s">
        <v>115</v>
      </c>
    </row>
    <row r="2828" spans="1:5" ht="12.75">
      <c r="A2828" s="325" t="s">
        <v>906</v>
      </c>
      <c r="B2828" s="325" t="s">
        <v>1259</v>
      </c>
      <c r="C2828" s="326">
        <v>70500</v>
      </c>
      <c r="D2828" s="326">
        <v>0</v>
      </c>
      <c r="E2828" s="365">
        <v>0</v>
      </c>
    </row>
    <row r="2829" spans="1:5" ht="12.75">
      <c r="A2829" s="401" t="s">
        <v>670</v>
      </c>
      <c r="B2829" s="402"/>
      <c r="C2829" s="322">
        <v>70500</v>
      </c>
      <c r="D2829" s="322">
        <v>0</v>
      </c>
      <c r="E2829" s="361">
        <v>0</v>
      </c>
    </row>
    <row r="2830" spans="1:5" ht="12.75">
      <c r="A2830" s="401" t="s">
        <v>867</v>
      </c>
      <c r="B2830" s="402"/>
      <c r="C2830" s="322">
        <v>70500</v>
      </c>
      <c r="D2830" s="322">
        <v>0</v>
      </c>
      <c r="E2830" s="361">
        <v>0</v>
      </c>
    </row>
    <row r="2831" spans="1:5" ht="12.75">
      <c r="A2831" s="33" t="s">
        <v>260</v>
      </c>
      <c r="B2831" s="33" t="s">
        <v>261</v>
      </c>
      <c r="C2831" s="327">
        <v>53000</v>
      </c>
      <c r="D2831" s="327">
        <v>0</v>
      </c>
      <c r="E2831" s="76">
        <v>0</v>
      </c>
    </row>
    <row r="2832" spans="1:5" ht="12.75">
      <c r="A2832" s="328" t="s">
        <v>262</v>
      </c>
      <c r="B2832" s="328" t="s">
        <v>263</v>
      </c>
      <c r="C2832" s="329" t="s">
        <v>115</v>
      </c>
      <c r="D2832" s="329">
        <v>0</v>
      </c>
      <c r="E2832" s="366" t="s">
        <v>115</v>
      </c>
    </row>
    <row r="2833" spans="1:5" ht="12.75">
      <c r="A2833" s="328" t="s">
        <v>266</v>
      </c>
      <c r="B2833" s="328" t="s">
        <v>267</v>
      </c>
      <c r="C2833" s="329" t="s">
        <v>115</v>
      </c>
      <c r="D2833" s="329">
        <v>0</v>
      </c>
      <c r="E2833" s="366" t="s">
        <v>115</v>
      </c>
    </row>
    <row r="2834" spans="1:5" ht="12.75">
      <c r="A2834" s="33" t="s">
        <v>284</v>
      </c>
      <c r="B2834" s="33" t="s">
        <v>285</v>
      </c>
      <c r="C2834" s="327">
        <v>2000</v>
      </c>
      <c r="D2834" s="327">
        <v>0</v>
      </c>
      <c r="E2834" s="76">
        <v>0</v>
      </c>
    </row>
    <row r="2835" spans="1:5" ht="12.75">
      <c r="A2835" s="328" t="s">
        <v>296</v>
      </c>
      <c r="B2835" s="328" t="s">
        <v>297</v>
      </c>
      <c r="C2835" s="329" t="s">
        <v>115</v>
      </c>
      <c r="D2835" s="329">
        <v>0</v>
      </c>
      <c r="E2835" s="366" t="s">
        <v>115</v>
      </c>
    </row>
    <row r="2836" spans="1:5" ht="12.75">
      <c r="A2836" s="33" t="s">
        <v>304</v>
      </c>
      <c r="B2836" s="33" t="s">
        <v>305</v>
      </c>
      <c r="C2836" s="327">
        <v>10500</v>
      </c>
      <c r="D2836" s="327">
        <v>0</v>
      </c>
      <c r="E2836" s="76">
        <v>0</v>
      </c>
    </row>
    <row r="2837" spans="1:5" ht="12.75">
      <c r="A2837" s="328" t="s">
        <v>306</v>
      </c>
      <c r="B2837" s="328" t="s">
        <v>305</v>
      </c>
      <c r="C2837" s="329" t="s">
        <v>115</v>
      </c>
      <c r="D2837" s="329">
        <v>0</v>
      </c>
      <c r="E2837" s="366" t="s">
        <v>115</v>
      </c>
    </row>
    <row r="2838" spans="1:5" ht="12.75">
      <c r="A2838" s="33" t="s">
        <v>307</v>
      </c>
      <c r="B2838" s="33" t="s">
        <v>308</v>
      </c>
      <c r="C2838" s="327">
        <v>5000</v>
      </c>
      <c r="D2838" s="327">
        <v>0</v>
      </c>
      <c r="E2838" s="76">
        <v>0</v>
      </c>
    </row>
    <row r="2839" spans="1:5" ht="12.75">
      <c r="A2839" s="328" t="s">
        <v>319</v>
      </c>
      <c r="B2839" s="328" t="s">
        <v>308</v>
      </c>
      <c r="C2839" s="329" t="s">
        <v>115</v>
      </c>
      <c r="D2839" s="329">
        <v>0</v>
      </c>
      <c r="E2839" s="366" t="s">
        <v>115</v>
      </c>
    </row>
    <row r="2840" spans="1:5" ht="12.75">
      <c r="A2840" s="325" t="s">
        <v>908</v>
      </c>
      <c r="B2840" s="325" t="s">
        <v>1260</v>
      </c>
      <c r="C2840" s="326">
        <v>1061424</v>
      </c>
      <c r="D2840" s="326">
        <v>25000</v>
      </c>
      <c r="E2840" s="365">
        <v>2.36</v>
      </c>
    </row>
    <row r="2841" spans="1:5" ht="12.75">
      <c r="A2841" s="401" t="s">
        <v>670</v>
      </c>
      <c r="B2841" s="402"/>
      <c r="C2841" s="322">
        <v>1061424</v>
      </c>
      <c r="D2841" s="322">
        <v>25000</v>
      </c>
      <c r="E2841" s="361">
        <v>2.36</v>
      </c>
    </row>
    <row r="2842" spans="1:5" ht="12.75">
      <c r="A2842" s="401" t="s">
        <v>867</v>
      </c>
      <c r="B2842" s="402"/>
      <c r="C2842" s="322">
        <v>1061424</v>
      </c>
      <c r="D2842" s="322">
        <v>25000</v>
      </c>
      <c r="E2842" s="361">
        <v>2.36</v>
      </c>
    </row>
    <row r="2843" spans="1:5" ht="12.75">
      <c r="A2843" s="33" t="s">
        <v>243</v>
      </c>
      <c r="B2843" s="33" t="s">
        <v>244</v>
      </c>
      <c r="C2843" s="327">
        <v>164901</v>
      </c>
      <c r="D2843" s="327">
        <v>0</v>
      </c>
      <c r="E2843" s="76">
        <v>0</v>
      </c>
    </row>
    <row r="2844" spans="1:5" ht="12.75">
      <c r="A2844" s="328" t="s">
        <v>245</v>
      </c>
      <c r="B2844" s="328" t="s">
        <v>246</v>
      </c>
      <c r="C2844" s="329" t="s">
        <v>115</v>
      </c>
      <c r="D2844" s="329">
        <v>0</v>
      </c>
      <c r="E2844" s="366" t="s">
        <v>115</v>
      </c>
    </row>
    <row r="2845" spans="1:5" ht="12.75">
      <c r="A2845" s="33" t="s">
        <v>252</v>
      </c>
      <c r="B2845" s="33" t="s">
        <v>253</v>
      </c>
      <c r="C2845" s="327">
        <v>27209</v>
      </c>
      <c r="D2845" s="327">
        <v>0</v>
      </c>
      <c r="E2845" s="76">
        <v>0</v>
      </c>
    </row>
    <row r="2846" spans="1:5" ht="12.75">
      <c r="A2846" s="328" t="s">
        <v>256</v>
      </c>
      <c r="B2846" s="328" t="s">
        <v>257</v>
      </c>
      <c r="C2846" s="329" t="s">
        <v>115</v>
      </c>
      <c r="D2846" s="329">
        <v>0</v>
      </c>
      <c r="E2846" s="366" t="s">
        <v>115</v>
      </c>
    </row>
    <row r="2847" spans="1:5" ht="12.75">
      <c r="A2847" s="33" t="s">
        <v>260</v>
      </c>
      <c r="B2847" s="33" t="s">
        <v>261</v>
      </c>
      <c r="C2847" s="327">
        <v>42314</v>
      </c>
      <c r="D2847" s="327">
        <v>0</v>
      </c>
      <c r="E2847" s="76">
        <v>0</v>
      </c>
    </row>
    <row r="2848" spans="1:5" ht="12.75">
      <c r="A2848" s="328" t="s">
        <v>262</v>
      </c>
      <c r="B2848" s="328" t="s">
        <v>263</v>
      </c>
      <c r="C2848" s="329" t="s">
        <v>115</v>
      </c>
      <c r="D2848" s="329">
        <v>0</v>
      </c>
      <c r="E2848" s="366" t="s">
        <v>115</v>
      </c>
    </row>
    <row r="2849" spans="1:5" ht="12.75">
      <c r="A2849" s="328" t="s">
        <v>264</v>
      </c>
      <c r="B2849" s="328" t="s">
        <v>265</v>
      </c>
      <c r="C2849" s="329" t="s">
        <v>115</v>
      </c>
      <c r="D2849" s="329">
        <v>0</v>
      </c>
      <c r="E2849" s="366" t="s">
        <v>115</v>
      </c>
    </row>
    <row r="2850" spans="1:5" ht="12.75">
      <c r="A2850" s="33" t="s">
        <v>270</v>
      </c>
      <c r="B2850" s="33" t="s">
        <v>271</v>
      </c>
      <c r="C2850" s="327">
        <v>25000</v>
      </c>
      <c r="D2850" s="327">
        <v>0</v>
      </c>
      <c r="E2850" s="76">
        <v>0</v>
      </c>
    </row>
    <row r="2851" spans="1:5" ht="12.75">
      <c r="A2851" s="328" t="s">
        <v>272</v>
      </c>
      <c r="B2851" s="328" t="s">
        <v>273</v>
      </c>
      <c r="C2851" s="329" t="s">
        <v>115</v>
      </c>
      <c r="D2851" s="329">
        <v>0</v>
      </c>
      <c r="E2851" s="366" t="s">
        <v>115</v>
      </c>
    </row>
    <row r="2852" spans="1:5" ht="12.75">
      <c r="A2852" s="328" t="s">
        <v>276</v>
      </c>
      <c r="B2852" s="328" t="s">
        <v>277</v>
      </c>
      <c r="C2852" s="329" t="s">
        <v>115</v>
      </c>
      <c r="D2852" s="329">
        <v>0</v>
      </c>
      <c r="E2852" s="366" t="s">
        <v>115</v>
      </c>
    </row>
    <row r="2853" spans="1:5" ht="12.75">
      <c r="A2853" s="33" t="s">
        <v>284</v>
      </c>
      <c r="B2853" s="33" t="s">
        <v>285</v>
      </c>
      <c r="C2853" s="327">
        <v>355000</v>
      </c>
      <c r="D2853" s="327">
        <v>0</v>
      </c>
      <c r="E2853" s="76">
        <v>0</v>
      </c>
    </row>
    <row r="2854" spans="1:5" ht="12.75">
      <c r="A2854" s="328" t="s">
        <v>286</v>
      </c>
      <c r="B2854" s="328" t="s">
        <v>287</v>
      </c>
      <c r="C2854" s="329" t="s">
        <v>115</v>
      </c>
      <c r="D2854" s="329">
        <v>0</v>
      </c>
      <c r="E2854" s="366" t="s">
        <v>115</v>
      </c>
    </row>
    <row r="2855" spans="1:5" ht="12.75">
      <c r="A2855" s="328" t="s">
        <v>288</v>
      </c>
      <c r="B2855" s="328" t="s">
        <v>289</v>
      </c>
      <c r="C2855" s="329" t="s">
        <v>115</v>
      </c>
      <c r="D2855" s="329">
        <v>0</v>
      </c>
      <c r="E2855" s="366" t="s">
        <v>115</v>
      </c>
    </row>
    <row r="2856" spans="1:5" ht="12.75">
      <c r="A2856" s="328" t="s">
        <v>290</v>
      </c>
      <c r="B2856" s="328" t="s">
        <v>291</v>
      </c>
      <c r="C2856" s="329" t="s">
        <v>115</v>
      </c>
      <c r="D2856" s="329">
        <v>0</v>
      </c>
      <c r="E2856" s="366" t="s">
        <v>115</v>
      </c>
    </row>
    <row r="2857" spans="1:5" ht="12.75">
      <c r="A2857" s="328" t="s">
        <v>298</v>
      </c>
      <c r="B2857" s="328" t="s">
        <v>299</v>
      </c>
      <c r="C2857" s="329" t="s">
        <v>115</v>
      </c>
      <c r="D2857" s="329">
        <v>0</v>
      </c>
      <c r="E2857" s="366" t="s">
        <v>115</v>
      </c>
    </row>
    <row r="2858" spans="1:5" ht="12.75">
      <c r="A2858" s="328" t="s">
        <v>300</v>
      </c>
      <c r="B2858" s="328" t="s">
        <v>301</v>
      </c>
      <c r="C2858" s="329" t="s">
        <v>115</v>
      </c>
      <c r="D2858" s="329">
        <v>0</v>
      </c>
      <c r="E2858" s="366" t="s">
        <v>115</v>
      </c>
    </row>
    <row r="2859" spans="1:5" ht="12.75">
      <c r="A2859" s="328" t="s">
        <v>302</v>
      </c>
      <c r="B2859" s="328" t="s">
        <v>303</v>
      </c>
      <c r="C2859" s="329" t="s">
        <v>115</v>
      </c>
      <c r="D2859" s="329">
        <v>0</v>
      </c>
      <c r="E2859" s="366" t="s">
        <v>115</v>
      </c>
    </row>
    <row r="2860" spans="1:5" ht="12.75">
      <c r="A2860" s="33" t="s">
        <v>307</v>
      </c>
      <c r="B2860" s="33" t="s">
        <v>308</v>
      </c>
      <c r="C2860" s="327">
        <v>17500</v>
      </c>
      <c r="D2860" s="327">
        <v>0</v>
      </c>
      <c r="E2860" s="76">
        <v>0</v>
      </c>
    </row>
    <row r="2861" spans="1:5" ht="12.75">
      <c r="A2861" s="328" t="s">
        <v>316</v>
      </c>
      <c r="B2861" s="328" t="s">
        <v>317</v>
      </c>
      <c r="C2861" s="329" t="s">
        <v>115</v>
      </c>
      <c r="D2861" s="329">
        <v>0</v>
      </c>
      <c r="E2861" s="366" t="s">
        <v>115</v>
      </c>
    </row>
    <row r="2862" spans="1:5" ht="12.75">
      <c r="A2862" s="328" t="s">
        <v>319</v>
      </c>
      <c r="B2862" s="328" t="s">
        <v>308</v>
      </c>
      <c r="C2862" s="329" t="s">
        <v>115</v>
      </c>
      <c r="D2862" s="329">
        <v>0</v>
      </c>
      <c r="E2862" s="366" t="s">
        <v>115</v>
      </c>
    </row>
    <row r="2863" spans="1:5" ht="12.75">
      <c r="A2863" s="33" t="s">
        <v>631</v>
      </c>
      <c r="B2863" s="33" t="s">
        <v>632</v>
      </c>
      <c r="C2863" s="327">
        <v>195500</v>
      </c>
      <c r="D2863" s="327">
        <v>0</v>
      </c>
      <c r="E2863" s="76">
        <v>0</v>
      </c>
    </row>
    <row r="2864" spans="1:5" ht="12.75">
      <c r="A2864" s="328" t="s">
        <v>633</v>
      </c>
      <c r="B2864" s="328" t="s">
        <v>632</v>
      </c>
      <c r="C2864" s="329" t="s">
        <v>115</v>
      </c>
      <c r="D2864" s="329">
        <v>0</v>
      </c>
      <c r="E2864" s="366" t="s">
        <v>115</v>
      </c>
    </row>
    <row r="2865" spans="1:5" ht="12.75">
      <c r="A2865" s="33" t="s">
        <v>364</v>
      </c>
      <c r="B2865" s="33" t="s">
        <v>205</v>
      </c>
      <c r="C2865" s="327">
        <v>178000</v>
      </c>
      <c r="D2865" s="327">
        <v>25000</v>
      </c>
      <c r="E2865" s="76">
        <v>14.04</v>
      </c>
    </row>
    <row r="2866" spans="1:5" ht="12.75">
      <c r="A2866" s="328" t="s">
        <v>634</v>
      </c>
      <c r="B2866" s="328" t="s">
        <v>635</v>
      </c>
      <c r="C2866" s="329" t="s">
        <v>115</v>
      </c>
      <c r="D2866" s="329">
        <v>25000</v>
      </c>
      <c r="E2866" s="366" t="s">
        <v>115</v>
      </c>
    </row>
    <row r="2867" spans="1:5" ht="12.75">
      <c r="A2867" s="33" t="s">
        <v>399</v>
      </c>
      <c r="B2867" s="33" t="s">
        <v>400</v>
      </c>
      <c r="C2867" s="327">
        <v>56000</v>
      </c>
      <c r="D2867" s="327">
        <v>0</v>
      </c>
      <c r="E2867" s="76">
        <v>0</v>
      </c>
    </row>
    <row r="2868" spans="1:5" ht="12.75">
      <c r="A2868" s="328" t="s">
        <v>406</v>
      </c>
      <c r="B2868" s="328" t="s">
        <v>235</v>
      </c>
      <c r="C2868" s="329" t="s">
        <v>115</v>
      </c>
      <c r="D2868" s="329">
        <v>0</v>
      </c>
      <c r="E2868" s="366" t="s">
        <v>115</v>
      </c>
    </row>
    <row r="2869" spans="1:5" ht="12.75">
      <c r="A2869" s="403" t="s">
        <v>918</v>
      </c>
      <c r="B2869" s="402"/>
      <c r="C2869" s="321">
        <v>3124957</v>
      </c>
      <c r="D2869" s="321">
        <v>804130.52</v>
      </c>
      <c r="E2869" s="363">
        <v>25.73</v>
      </c>
    </row>
    <row r="2870" spans="1:5" ht="12.75">
      <c r="A2870" s="401" t="s">
        <v>665</v>
      </c>
      <c r="B2870" s="402"/>
      <c r="C2870" s="322">
        <v>1185268</v>
      </c>
      <c r="D2870" s="322">
        <v>562172.91</v>
      </c>
      <c r="E2870" s="361">
        <v>47.43</v>
      </c>
    </row>
    <row r="2871" spans="1:5" ht="12.75">
      <c r="A2871" s="401" t="s">
        <v>666</v>
      </c>
      <c r="B2871" s="402"/>
      <c r="C2871" s="322">
        <v>1185268</v>
      </c>
      <c r="D2871" s="322">
        <v>562172.91</v>
      </c>
      <c r="E2871" s="361">
        <v>47.43</v>
      </c>
    </row>
    <row r="2872" spans="1:5" ht="12.75">
      <c r="A2872" s="401" t="s">
        <v>762</v>
      </c>
      <c r="B2872" s="402"/>
      <c r="C2872" s="322">
        <v>1000</v>
      </c>
      <c r="D2872" s="322">
        <v>0</v>
      </c>
      <c r="E2872" s="361">
        <v>0</v>
      </c>
    </row>
    <row r="2873" spans="1:5" ht="12.75">
      <c r="A2873" s="401" t="s">
        <v>763</v>
      </c>
      <c r="B2873" s="402"/>
      <c r="C2873" s="322">
        <v>1000</v>
      </c>
      <c r="D2873" s="322">
        <v>0</v>
      </c>
      <c r="E2873" s="361">
        <v>0</v>
      </c>
    </row>
    <row r="2874" spans="1:5" ht="12.75">
      <c r="A2874" s="401" t="s">
        <v>667</v>
      </c>
      <c r="B2874" s="402"/>
      <c r="C2874" s="322">
        <v>164000</v>
      </c>
      <c r="D2874" s="322">
        <v>53245.3</v>
      </c>
      <c r="E2874" s="361">
        <v>32.47</v>
      </c>
    </row>
    <row r="2875" spans="1:5" ht="12.75">
      <c r="A2875" s="401" t="s">
        <v>1341</v>
      </c>
      <c r="B2875" s="402"/>
      <c r="C2875" s="322">
        <v>164000</v>
      </c>
      <c r="D2875" s="322">
        <v>53245.3</v>
      </c>
      <c r="E2875" s="361">
        <v>32.47</v>
      </c>
    </row>
    <row r="2876" spans="1:5" ht="12.75">
      <c r="A2876" s="401" t="s">
        <v>670</v>
      </c>
      <c r="B2876" s="402"/>
      <c r="C2876" s="322">
        <v>1764689</v>
      </c>
      <c r="D2876" s="322">
        <v>173767.31</v>
      </c>
      <c r="E2876" s="361">
        <v>9.85</v>
      </c>
    </row>
    <row r="2877" spans="1:5" ht="12.75">
      <c r="A2877" s="401" t="s">
        <v>779</v>
      </c>
      <c r="B2877" s="402"/>
      <c r="C2877" s="322">
        <v>113000</v>
      </c>
      <c r="D2877" s="322">
        <v>6435.47</v>
      </c>
      <c r="E2877" s="361">
        <v>5.7</v>
      </c>
    </row>
    <row r="2878" spans="1:5" ht="12.75">
      <c r="A2878" s="401" t="s">
        <v>780</v>
      </c>
      <c r="B2878" s="402"/>
      <c r="C2878" s="322">
        <v>22000</v>
      </c>
      <c r="D2878" s="322">
        <v>7000</v>
      </c>
      <c r="E2878" s="361">
        <v>31.82</v>
      </c>
    </row>
    <row r="2879" spans="1:5" ht="12.75">
      <c r="A2879" s="401" t="s">
        <v>766</v>
      </c>
      <c r="B2879" s="402"/>
      <c r="C2879" s="322">
        <v>16500</v>
      </c>
      <c r="D2879" s="322">
        <v>0</v>
      </c>
      <c r="E2879" s="361">
        <v>0</v>
      </c>
    </row>
    <row r="2880" spans="1:5" ht="12.75">
      <c r="A2880" s="401" t="s">
        <v>867</v>
      </c>
      <c r="B2880" s="402"/>
      <c r="C2880" s="322">
        <v>1613189</v>
      </c>
      <c r="D2880" s="322">
        <v>160331.84</v>
      </c>
      <c r="E2880" s="361">
        <v>9.94</v>
      </c>
    </row>
    <row r="2881" spans="1:5" ht="12.75">
      <c r="A2881" s="401" t="s">
        <v>767</v>
      </c>
      <c r="B2881" s="402"/>
      <c r="C2881" s="322">
        <v>10000</v>
      </c>
      <c r="D2881" s="322">
        <v>14945</v>
      </c>
      <c r="E2881" s="361">
        <v>149.45</v>
      </c>
    </row>
    <row r="2882" spans="1:5" ht="12.75">
      <c r="A2882" s="401" t="s">
        <v>869</v>
      </c>
      <c r="B2882" s="402"/>
      <c r="C2882" s="322">
        <v>10000</v>
      </c>
      <c r="D2882" s="322">
        <v>14945</v>
      </c>
      <c r="E2882" s="361">
        <v>149.45</v>
      </c>
    </row>
    <row r="2883" spans="1:5" ht="12.75">
      <c r="A2883" s="403" t="s">
        <v>1048</v>
      </c>
      <c r="B2883" s="402"/>
      <c r="C2883" s="321">
        <v>3124957</v>
      </c>
      <c r="D2883" s="321">
        <v>804130.52</v>
      </c>
      <c r="E2883" s="363">
        <v>25.73</v>
      </c>
    </row>
    <row r="2884" spans="1:5" ht="12.75">
      <c r="A2884" s="323" t="s">
        <v>813</v>
      </c>
      <c r="B2884" s="323" t="s">
        <v>814</v>
      </c>
      <c r="C2884" s="324">
        <v>3124957</v>
      </c>
      <c r="D2884" s="324">
        <v>804130.52</v>
      </c>
      <c r="E2884" s="364">
        <v>25.73</v>
      </c>
    </row>
    <row r="2885" spans="1:5" ht="12.75">
      <c r="A2885" s="325" t="s">
        <v>682</v>
      </c>
      <c r="B2885" s="325" t="s">
        <v>919</v>
      </c>
      <c r="C2885" s="326">
        <v>1172368</v>
      </c>
      <c r="D2885" s="326">
        <v>514670.44</v>
      </c>
      <c r="E2885" s="365">
        <v>43.9</v>
      </c>
    </row>
    <row r="2886" spans="1:5" ht="12.75">
      <c r="A2886" s="401" t="s">
        <v>665</v>
      </c>
      <c r="B2886" s="402"/>
      <c r="C2886" s="322">
        <v>1097268</v>
      </c>
      <c r="D2886" s="322">
        <v>481640.97</v>
      </c>
      <c r="E2886" s="361">
        <v>43.89</v>
      </c>
    </row>
    <row r="2887" spans="1:5" ht="12.75">
      <c r="A2887" s="401" t="s">
        <v>666</v>
      </c>
      <c r="B2887" s="402"/>
      <c r="C2887" s="322">
        <v>1097268</v>
      </c>
      <c r="D2887" s="322">
        <v>481640.97</v>
      </c>
      <c r="E2887" s="361">
        <v>43.89</v>
      </c>
    </row>
    <row r="2888" spans="1:5" ht="12.75">
      <c r="A2888" s="33" t="s">
        <v>243</v>
      </c>
      <c r="B2888" s="33" t="s">
        <v>244</v>
      </c>
      <c r="C2888" s="327">
        <v>750000</v>
      </c>
      <c r="D2888" s="327">
        <v>323181.34</v>
      </c>
      <c r="E2888" s="76">
        <v>43.09</v>
      </c>
    </row>
    <row r="2889" spans="1:5" ht="12.75">
      <c r="A2889" s="328" t="s">
        <v>245</v>
      </c>
      <c r="B2889" s="328" t="s">
        <v>246</v>
      </c>
      <c r="C2889" s="329" t="s">
        <v>115</v>
      </c>
      <c r="D2889" s="329">
        <v>323181.34</v>
      </c>
      <c r="E2889" s="366" t="s">
        <v>115</v>
      </c>
    </row>
    <row r="2890" spans="1:5" ht="12.75">
      <c r="A2890" s="33" t="s">
        <v>249</v>
      </c>
      <c r="B2890" s="33" t="s">
        <v>250</v>
      </c>
      <c r="C2890" s="327">
        <v>20300</v>
      </c>
      <c r="D2890" s="327">
        <v>0</v>
      </c>
      <c r="E2890" s="76">
        <v>0</v>
      </c>
    </row>
    <row r="2891" spans="1:5" ht="12.75">
      <c r="A2891" s="328" t="s">
        <v>251</v>
      </c>
      <c r="B2891" s="328" t="s">
        <v>250</v>
      </c>
      <c r="C2891" s="329" t="s">
        <v>115</v>
      </c>
      <c r="D2891" s="329">
        <v>0</v>
      </c>
      <c r="E2891" s="366" t="s">
        <v>115</v>
      </c>
    </row>
    <row r="2892" spans="1:5" ht="12.75">
      <c r="A2892" s="33" t="s">
        <v>252</v>
      </c>
      <c r="B2892" s="33" t="s">
        <v>253</v>
      </c>
      <c r="C2892" s="327">
        <v>123750</v>
      </c>
      <c r="D2892" s="327">
        <v>53324.91</v>
      </c>
      <c r="E2892" s="76">
        <v>43.09</v>
      </c>
    </row>
    <row r="2893" spans="1:5" ht="12.75">
      <c r="A2893" s="328" t="s">
        <v>256</v>
      </c>
      <c r="B2893" s="328" t="s">
        <v>257</v>
      </c>
      <c r="C2893" s="329" t="s">
        <v>115</v>
      </c>
      <c r="D2893" s="329">
        <v>53324.91</v>
      </c>
      <c r="E2893" s="366" t="s">
        <v>115</v>
      </c>
    </row>
    <row r="2894" spans="1:5" ht="12.75">
      <c r="A2894" s="33" t="s">
        <v>260</v>
      </c>
      <c r="B2894" s="33" t="s">
        <v>261</v>
      </c>
      <c r="C2894" s="327">
        <v>63000</v>
      </c>
      <c r="D2894" s="327">
        <v>19304.4</v>
      </c>
      <c r="E2894" s="76">
        <v>30.64</v>
      </c>
    </row>
    <row r="2895" spans="1:5" ht="12.75">
      <c r="A2895" s="328" t="s">
        <v>264</v>
      </c>
      <c r="B2895" s="328" t="s">
        <v>265</v>
      </c>
      <c r="C2895" s="329" t="s">
        <v>115</v>
      </c>
      <c r="D2895" s="329">
        <v>19304.4</v>
      </c>
      <c r="E2895" s="366" t="s">
        <v>115</v>
      </c>
    </row>
    <row r="2896" spans="1:5" ht="12.75">
      <c r="A2896" s="33" t="s">
        <v>270</v>
      </c>
      <c r="B2896" s="33" t="s">
        <v>271</v>
      </c>
      <c r="C2896" s="327">
        <v>84000</v>
      </c>
      <c r="D2896" s="327">
        <v>42896.05</v>
      </c>
      <c r="E2896" s="76">
        <v>51.07</v>
      </c>
    </row>
    <row r="2897" spans="1:5" ht="12.75">
      <c r="A2897" s="328" t="s">
        <v>272</v>
      </c>
      <c r="B2897" s="328" t="s">
        <v>273</v>
      </c>
      <c r="C2897" s="329" t="s">
        <v>115</v>
      </c>
      <c r="D2897" s="329">
        <v>11991</v>
      </c>
      <c r="E2897" s="366" t="s">
        <v>115</v>
      </c>
    </row>
    <row r="2898" spans="1:5" ht="12.75">
      <c r="A2898" s="328" t="s">
        <v>276</v>
      </c>
      <c r="B2898" s="328" t="s">
        <v>277</v>
      </c>
      <c r="C2898" s="329" t="s">
        <v>115</v>
      </c>
      <c r="D2898" s="329">
        <v>30905.05</v>
      </c>
      <c r="E2898" s="366" t="s">
        <v>115</v>
      </c>
    </row>
    <row r="2899" spans="1:5" ht="12.75">
      <c r="A2899" s="33" t="s">
        <v>284</v>
      </c>
      <c r="B2899" s="33" t="s">
        <v>285</v>
      </c>
      <c r="C2899" s="327">
        <v>46298</v>
      </c>
      <c r="D2899" s="327">
        <v>33840.39</v>
      </c>
      <c r="E2899" s="76">
        <v>73.09</v>
      </c>
    </row>
    <row r="2900" spans="1:5" ht="12.75">
      <c r="A2900" s="328" t="s">
        <v>286</v>
      </c>
      <c r="B2900" s="328" t="s">
        <v>287</v>
      </c>
      <c r="C2900" s="329" t="s">
        <v>115</v>
      </c>
      <c r="D2900" s="329">
        <v>8708.81</v>
      </c>
      <c r="E2900" s="366" t="s">
        <v>115</v>
      </c>
    </row>
    <row r="2901" spans="1:5" ht="12.75">
      <c r="A2901" s="328" t="s">
        <v>292</v>
      </c>
      <c r="B2901" s="328" t="s">
        <v>293</v>
      </c>
      <c r="C2901" s="329" t="s">
        <v>115</v>
      </c>
      <c r="D2901" s="329">
        <v>3470.84</v>
      </c>
      <c r="E2901" s="366" t="s">
        <v>115</v>
      </c>
    </row>
    <row r="2902" spans="1:5" ht="12.75">
      <c r="A2902" s="328" t="s">
        <v>300</v>
      </c>
      <c r="B2902" s="328" t="s">
        <v>301</v>
      </c>
      <c r="C2902" s="329" t="s">
        <v>115</v>
      </c>
      <c r="D2902" s="329">
        <v>20285.74</v>
      </c>
      <c r="E2902" s="366" t="s">
        <v>115</v>
      </c>
    </row>
    <row r="2903" spans="1:5" ht="12.75">
      <c r="A2903" s="328" t="s">
        <v>302</v>
      </c>
      <c r="B2903" s="328" t="s">
        <v>303</v>
      </c>
      <c r="C2903" s="329" t="s">
        <v>115</v>
      </c>
      <c r="D2903" s="329">
        <v>1375</v>
      </c>
      <c r="E2903" s="366" t="s">
        <v>115</v>
      </c>
    </row>
    <row r="2904" spans="1:5" ht="12.75">
      <c r="A2904" s="33" t="s">
        <v>307</v>
      </c>
      <c r="B2904" s="33" t="s">
        <v>308</v>
      </c>
      <c r="C2904" s="327">
        <v>9920</v>
      </c>
      <c r="D2904" s="327">
        <v>9093.88</v>
      </c>
      <c r="E2904" s="76">
        <v>91.67</v>
      </c>
    </row>
    <row r="2905" spans="1:5" ht="12.75">
      <c r="A2905" s="328" t="s">
        <v>311</v>
      </c>
      <c r="B2905" s="328" t="s">
        <v>312</v>
      </c>
      <c r="C2905" s="329" t="s">
        <v>115</v>
      </c>
      <c r="D2905" s="329">
        <v>9093.88</v>
      </c>
      <c r="E2905" s="366" t="s">
        <v>115</v>
      </c>
    </row>
    <row r="2906" spans="1:5" ht="12.75">
      <c r="A2906" s="401" t="s">
        <v>762</v>
      </c>
      <c r="B2906" s="402"/>
      <c r="C2906" s="322">
        <v>1000</v>
      </c>
      <c r="D2906" s="322">
        <v>0</v>
      </c>
      <c r="E2906" s="361">
        <v>0</v>
      </c>
    </row>
    <row r="2907" spans="1:5" ht="12.75">
      <c r="A2907" s="401" t="s">
        <v>763</v>
      </c>
      <c r="B2907" s="402"/>
      <c r="C2907" s="322">
        <v>1000</v>
      </c>
      <c r="D2907" s="322">
        <v>0</v>
      </c>
      <c r="E2907" s="361">
        <v>0</v>
      </c>
    </row>
    <row r="2908" spans="1:5" ht="12.75">
      <c r="A2908" s="33" t="s">
        <v>270</v>
      </c>
      <c r="B2908" s="33" t="s">
        <v>271</v>
      </c>
      <c r="C2908" s="327">
        <v>1000</v>
      </c>
      <c r="D2908" s="327">
        <v>0</v>
      </c>
      <c r="E2908" s="76">
        <v>0</v>
      </c>
    </row>
    <row r="2909" spans="1:5" ht="12.75">
      <c r="A2909" s="328" t="s">
        <v>272</v>
      </c>
      <c r="B2909" s="328" t="s">
        <v>273</v>
      </c>
      <c r="C2909" s="329" t="s">
        <v>115</v>
      </c>
      <c r="D2909" s="329">
        <v>0</v>
      </c>
      <c r="E2909" s="366" t="s">
        <v>115</v>
      </c>
    </row>
    <row r="2910" spans="1:5" ht="12.75">
      <c r="A2910" s="401" t="s">
        <v>667</v>
      </c>
      <c r="B2910" s="402"/>
      <c r="C2910" s="322">
        <v>64100</v>
      </c>
      <c r="D2910" s="322">
        <v>18084.47</v>
      </c>
      <c r="E2910" s="361">
        <v>28.21</v>
      </c>
    </row>
    <row r="2911" spans="1:5" ht="12.75">
      <c r="A2911" s="401" t="s">
        <v>1341</v>
      </c>
      <c r="B2911" s="402"/>
      <c r="C2911" s="322">
        <v>64100</v>
      </c>
      <c r="D2911" s="322">
        <v>18084.47</v>
      </c>
      <c r="E2911" s="361">
        <v>28.21</v>
      </c>
    </row>
    <row r="2912" spans="1:5" ht="12.75">
      <c r="A2912" s="33" t="s">
        <v>260</v>
      </c>
      <c r="B2912" s="33" t="s">
        <v>261</v>
      </c>
      <c r="C2912" s="327">
        <v>6500</v>
      </c>
      <c r="D2912" s="327">
        <v>4281</v>
      </c>
      <c r="E2912" s="76">
        <v>65.86</v>
      </c>
    </row>
    <row r="2913" spans="1:5" ht="12.75">
      <c r="A2913" s="328" t="s">
        <v>262</v>
      </c>
      <c r="B2913" s="328" t="s">
        <v>263</v>
      </c>
      <c r="C2913" s="329" t="s">
        <v>115</v>
      </c>
      <c r="D2913" s="329">
        <v>2131</v>
      </c>
      <c r="E2913" s="366" t="s">
        <v>115</v>
      </c>
    </row>
    <row r="2914" spans="1:5" ht="12.75">
      <c r="A2914" s="328" t="s">
        <v>266</v>
      </c>
      <c r="B2914" s="328" t="s">
        <v>267</v>
      </c>
      <c r="C2914" s="329" t="s">
        <v>115</v>
      </c>
      <c r="D2914" s="329">
        <v>2150</v>
      </c>
      <c r="E2914" s="366" t="s">
        <v>115</v>
      </c>
    </row>
    <row r="2915" spans="1:5" ht="12.75">
      <c r="A2915" s="33" t="s">
        <v>270</v>
      </c>
      <c r="B2915" s="33" t="s">
        <v>271</v>
      </c>
      <c r="C2915" s="327">
        <v>14000</v>
      </c>
      <c r="D2915" s="327">
        <v>2116.55</v>
      </c>
      <c r="E2915" s="76">
        <v>15.12</v>
      </c>
    </row>
    <row r="2916" spans="1:5" ht="12.75">
      <c r="A2916" s="328" t="s">
        <v>272</v>
      </c>
      <c r="B2916" s="328" t="s">
        <v>273</v>
      </c>
      <c r="C2916" s="329" t="s">
        <v>115</v>
      </c>
      <c r="D2916" s="329">
        <v>648.73</v>
      </c>
      <c r="E2916" s="366" t="s">
        <v>115</v>
      </c>
    </row>
    <row r="2917" spans="1:5" ht="12.75">
      <c r="A2917" s="328" t="s">
        <v>276</v>
      </c>
      <c r="B2917" s="328" t="s">
        <v>277</v>
      </c>
      <c r="C2917" s="329" t="s">
        <v>115</v>
      </c>
      <c r="D2917" s="329">
        <v>0</v>
      </c>
      <c r="E2917" s="366" t="s">
        <v>115</v>
      </c>
    </row>
    <row r="2918" spans="1:5" ht="12.75">
      <c r="A2918" s="328" t="s">
        <v>278</v>
      </c>
      <c r="B2918" s="328" t="s">
        <v>279</v>
      </c>
      <c r="C2918" s="329" t="s">
        <v>115</v>
      </c>
      <c r="D2918" s="329">
        <v>1465.8</v>
      </c>
      <c r="E2918" s="366" t="s">
        <v>115</v>
      </c>
    </row>
    <row r="2919" spans="1:5" ht="12.75">
      <c r="A2919" s="328" t="s">
        <v>280</v>
      </c>
      <c r="B2919" s="328" t="s">
        <v>281</v>
      </c>
      <c r="C2919" s="329" t="s">
        <v>115</v>
      </c>
      <c r="D2919" s="329">
        <v>2.02</v>
      </c>
      <c r="E2919" s="366" t="s">
        <v>115</v>
      </c>
    </row>
    <row r="2920" spans="1:5" ht="12.75">
      <c r="A2920" s="328" t="s">
        <v>282</v>
      </c>
      <c r="B2920" s="328" t="s">
        <v>283</v>
      </c>
      <c r="C2920" s="329" t="s">
        <v>115</v>
      </c>
      <c r="D2920" s="329">
        <v>0</v>
      </c>
      <c r="E2920" s="366" t="s">
        <v>115</v>
      </c>
    </row>
    <row r="2921" spans="1:5" ht="12.75">
      <c r="A2921" s="33" t="s">
        <v>284</v>
      </c>
      <c r="B2921" s="33" t="s">
        <v>285</v>
      </c>
      <c r="C2921" s="327">
        <v>35950</v>
      </c>
      <c r="D2921" s="327">
        <v>6575.73</v>
      </c>
      <c r="E2921" s="76">
        <v>18.29</v>
      </c>
    </row>
    <row r="2922" spans="1:5" ht="12.75">
      <c r="A2922" s="328" t="s">
        <v>286</v>
      </c>
      <c r="B2922" s="328" t="s">
        <v>287</v>
      </c>
      <c r="C2922" s="329" t="s">
        <v>115</v>
      </c>
      <c r="D2922" s="329">
        <v>0</v>
      </c>
      <c r="E2922" s="366" t="s">
        <v>115</v>
      </c>
    </row>
    <row r="2923" spans="1:5" ht="12.75">
      <c r="A2923" s="328" t="s">
        <v>288</v>
      </c>
      <c r="B2923" s="328" t="s">
        <v>289</v>
      </c>
      <c r="C2923" s="329" t="s">
        <v>115</v>
      </c>
      <c r="D2923" s="329">
        <v>1525.93</v>
      </c>
      <c r="E2923" s="366" t="s">
        <v>115</v>
      </c>
    </row>
    <row r="2924" spans="1:5" ht="12.75">
      <c r="A2924" s="328" t="s">
        <v>290</v>
      </c>
      <c r="B2924" s="328" t="s">
        <v>291</v>
      </c>
      <c r="C2924" s="329" t="s">
        <v>115</v>
      </c>
      <c r="D2924" s="329">
        <v>0</v>
      </c>
      <c r="E2924" s="366" t="s">
        <v>115</v>
      </c>
    </row>
    <row r="2925" spans="1:5" ht="12.75">
      <c r="A2925" s="328" t="s">
        <v>292</v>
      </c>
      <c r="B2925" s="328" t="s">
        <v>293</v>
      </c>
      <c r="C2925" s="329" t="s">
        <v>115</v>
      </c>
      <c r="D2925" s="329">
        <v>0</v>
      </c>
      <c r="E2925" s="366" t="s">
        <v>115</v>
      </c>
    </row>
    <row r="2926" spans="1:5" ht="12.75">
      <c r="A2926" s="328" t="s">
        <v>296</v>
      </c>
      <c r="B2926" s="328" t="s">
        <v>297</v>
      </c>
      <c r="C2926" s="329" t="s">
        <v>115</v>
      </c>
      <c r="D2926" s="329">
        <v>4069.8</v>
      </c>
      <c r="E2926" s="366" t="s">
        <v>115</v>
      </c>
    </row>
    <row r="2927" spans="1:5" ht="12.75">
      <c r="A2927" s="328" t="s">
        <v>298</v>
      </c>
      <c r="B2927" s="328" t="s">
        <v>299</v>
      </c>
      <c r="C2927" s="329" t="s">
        <v>115</v>
      </c>
      <c r="D2927" s="329">
        <v>980</v>
      </c>
      <c r="E2927" s="366" t="s">
        <v>115</v>
      </c>
    </row>
    <row r="2928" spans="1:5" ht="12.75">
      <c r="A2928" s="328" t="s">
        <v>300</v>
      </c>
      <c r="B2928" s="328" t="s">
        <v>301</v>
      </c>
      <c r="C2928" s="329" t="s">
        <v>115</v>
      </c>
      <c r="D2928" s="329">
        <v>0</v>
      </c>
      <c r="E2928" s="366" t="s">
        <v>115</v>
      </c>
    </row>
    <row r="2929" spans="1:5" ht="12.75">
      <c r="A2929" s="328" t="s">
        <v>302</v>
      </c>
      <c r="B2929" s="328" t="s">
        <v>303</v>
      </c>
      <c r="C2929" s="329" t="s">
        <v>115</v>
      </c>
      <c r="D2929" s="329">
        <v>0</v>
      </c>
      <c r="E2929" s="366" t="s">
        <v>115</v>
      </c>
    </row>
    <row r="2930" spans="1:5" ht="12.75">
      <c r="A2930" s="33" t="s">
        <v>307</v>
      </c>
      <c r="B2930" s="33" t="s">
        <v>308</v>
      </c>
      <c r="C2930" s="327">
        <v>7450</v>
      </c>
      <c r="D2930" s="327">
        <v>4042.5</v>
      </c>
      <c r="E2930" s="76">
        <v>54.26</v>
      </c>
    </row>
    <row r="2931" spans="1:5" ht="12.75">
      <c r="A2931" s="328" t="s">
        <v>311</v>
      </c>
      <c r="B2931" s="328" t="s">
        <v>312</v>
      </c>
      <c r="C2931" s="329" t="s">
        <v>115</v>
      </c>
      <c r="D2931" s="329">
        <v>0</v>
      </c>
      <c r="E2931" s="366" t="s">
        <v>115</v>
      </c>
    </row>
    <row r="2932" spans="1:5" ht="12.75">
      <c r="A2932" s="328" t="s">
        <v>315</v>
      </c>
      <c r="B2932" s="328" t="s">
        <v>57</v>
      </c>
      <c r="C2932" s="329" t="s">
        <v>115</v>
      </c>
      <c r="D2932" s="329">
        <v>0</v>
      </c>
      <c r="E2932" s="366" t="s">
        <v>115</v>
      </c>
    </row>
    <row r="2933" spans="1:5" ht="12.75">
      <c r="A2933" s="328" t="s">
        <v>316</v>
      </c>
      <c r="B2933" s="328" t="s">
        <v>317</v>
      </c>
      <c r="C2933" s="329" t="s">
        <v>115</v>
      </c>
      <c r="D2933" s="329">
        <v>2042.5</v>
      </c>
      <c r="E2933" s="366" t="s">
        <v>115</v>
      </c>
    </row>
    <row r="2934" spans="1:5" ht="12.75">
      <c r="A2934" s="328" t="s">
        <v>319</v>
      </c>
      <c r="B2934" s="328" t="s">
        <v>308</v>
      </c>
      <c r="C2934" s="329" t="s">
        <v>115</v>
      </c>
      <c r="D2934" s="329">
        <v>2000</v>
      </c>
      <c r="E2934" s="366" t="s">
        <v>115</v>
      </c>
    </row>
    <row r="2935" spans="1:5" ht="12.75">
      <c r="A2935" s="33" t="s">
        <v>326</v>
      </c>
      <c r="B2935" s="33" t="s">
        <v>327</v>
      </c>
      <c r="C2935" s="327">
        <v>200</v>
      </c>
      <c r="D2935" s="327">
        <v>1068.69</v>
      </c>
      <c r="E2935" s="76">
        <v>534.35</v>
      </c>
    </row>
    <row r="2936" spans="1:5" ht="12.75">
      <c r="A2936" s="328" t="s">
        <v>328</v>
      </c>
      <c r="B2936" s="328" t="s">
        <v>329</v>
      </c>
      <c r="C2936" s="329" t="s">
        <v>115</v>
      </c>
      <c r="D2936" s="329">
        <v>1068.69</v>
      </c>
      <c r="E2936" s="366" t="s">
        <v>115</v>
      </c>
    </row>
    <row r="2937" spans="1:5" ht="12.75">
      <c r="A2937" s="328" t="s">
        <v>331</v>
      </c>
      <c r="B2937" s="328" t="s">
        <v>332</v>
      </c>
      <c r="C2937" s="329" t="s">
        <v>115</v>
      </c>
      <c r="D2937" s="329">
        <v>0</v>
      </c>
      <c r="E2937" s="366" t="s">
        <v>115</v>
      </c>
    </row>
    <row r="2938" spans="1:5" ht="12.75">
      <c r="A2938" s="401" t="s">
        <v>767</v>
      </c>
      <c r="B2938" s="402"/>
      <c r="C2938" s="322">
        <v>10000</v>
      </c>
      <c r="D2938" s="322">
        <v>14945</v>
      </c>
      <c r="E2938" s="361">
        <v>149.45</v>
      </c>
    </row>
    <row r="2939" spans="1:5" ht="12.75">
      <c r="A2939" s="401" t="s">
        <v>869</v>
      </c>
      <c r="B2939" s="402"/>
      <c r="C2939" s="322">
        <v>10000</v>
      </c>
      <c r="D2939" s="322">
        <v>14945</v>
      </c>
      <c r="E2939" s="361">
        <v>149.45</v>
      </c>
    </row>
    <row r="2940" spans="1:5" ht="12.75">
      <c r="A2940" s="33" t="s">
        <v>284</v>
      </c>
      <c r="B2940" s="33" t="s">
        <v>285</v>
      </c>
      <c r="C2940" s="327">
        <v>10000</v>
      </c>
      <c r="D2940" s="327">
        <v>14945</v>
      </c>
      <c r="E2940" s="76">
        <v>149.45</v>
      </c>
    </row>
    <row r="2941" spans="1:5" ht="12.75">
      <c r="A2941" s="328" t="s">
        <v>288</v>
      </c>
      <c r="B2941" s="328" t="s">
        <v>289</v>
      </c>
      <c r="C2941" s="329" t="s">
        <v>115</v>
      </c>
      <c r="D2941" s="329">
        <v>14945</v>
      </c>
      <c r="E2941" s="366" t="s">
        <v>115</v>
      </c>
    </row>
    <row r="2942" spans="1:5" ht="12.75">
      <c r="A2942" s="325" t="s">
        <v>684</v>
      </c>
      <c r="B2942" s="325" t="s">
        <v>920</v>
      </c>
      <c r="C2942" s="326">
        <v>146400</v>
      </c>
      <c r="D2942" s="326">
        <v>40419.91</v>
      </c>
      <c r="E2942" s="365">
        <v>27.61</v>
      </c>
    </row>
    <row r="2943" spans="1:5" ht="12.75">
      <c r="A2943" s="401" t="s">
        <v>665</v>
      </c>
      <c r="B2943" s="402"/>
      <c r="C2943" s="322">
        <v>8000</v>
      </c>
      <c r="D2943" s="322">
        <v>5065.98</v>
      </c>
      <c r="E2943" s="361">
        <v>63.32</v>
      </c>
    </row>
    <row r="2944" spans="1:5" ht="12.75">
      <c r="A2944" s="401" t="s">
        <v>666</v>
      </c>
      <c r="B2944" s="402"/>
      <c r="C2944" s="322">
        <v>8000</v>
      </c>
      <c r="D2944" s="322">
        <v>5065.98</v>
      </c>
      <c r="E2944" s="361">
        <v>63.32</v>
      </c>
    </row>
    <row r="2945" spans="1:5" ht="12.75">
      <c r="A2945" s="33" t="s">
        <v>270</v>
      </c>
      <c r="B2945" s="33" t="s">
        <v>271</v>
      </c>
      <c r="C2945" s="327">
        <v>1000</v>
      </c>
      <c r="D2945" s="327">
        <v>809.25</v>
      </c>
      <c r="E2945" s="76">
        <v>80.93</v>
      </c>
    </row>
    <row r="2946" spans="1:5" ht="12.75">
      <c r="A2946" s="328" t="s">
        <v>272</v>
      </c>
      <c r="B2946" s="328" t="s">
        <v>273</v>
      </c>
      <c r="C2946" s="329" t="s">
        <v>115</v>
      </c>
      <c r="D2946" s="329">
        <v>809.25</v>
      </c>
      <c r="E2946" s="366" t="s">
        <v>115</v>
      </c>
    </row>
    <row r="2947" spans="1:5" ht="12.75">
      <c r="A2947" s="33" t="s">
        <v>284</v>
      </c>
      <c r="B2947" s="33" t="s">
        <v>285</v>
      </c>
      <c r="C2947" s="327">
        <v>6000</v>
      </c>
      <c r="D2947" s="327">
        <v>3256.73</v>
      </c>
      <c r="E2947" s="76">
        <v>54.28</v>
      </c>
    </row>
    <row r="2948" spans="1:5" ht="12.75">
      <c r="A2948" s="328" t="s">
        <v>286</v>
      </c>
      <c r="B2948" s="328" t="s">
        <v>287</v>
      </c>
      <c r="C2948" s="329" t="s">
        <v>115</v>
      </c>
      <c r="D2948" s="329">
        <v>0</v>
      </c>
      <c r="E2948" s="366" t="s">
        <v>115</v>
      </c>
    </row>
    <row r="2949" spans="1:5" ht="12.75">
      <c r="A2949" s="328" t="s">
        <v>298</v>
      </c>
      <c r="B2949" s="328" t="s">
        <v>299</v>
      </c>
      <c r="C2949" s="329" t="s">
        <v>115</v>
      </c>
      <c r="D2949" s="329">
        <v>2999.98</v>
      </c>
      <c r="E2949" s="366" t="s">
        <v>115</v>
      </c>
    </row>
    <row r="2950" spans="1:5" ht="12.75">
      <c r="A2950" s="328" t="s">
        <v>302</v>
      </c>
      <c r="B2950" s="328" t="s">
        <v>303</v>
      </c>
      <c r="C2950" s="329" t="s">
        <v>115</v>
      </c>
      <c r="D2950" s="329">
        <v>256.75</v>
      </c>
      <c r="E2950" s="366" t="s">
        <v>115</v>
      </c>
    </row>
    <row r="2951" spans="1:5" ht="12.75">
      <c r="A2951" s="33" t="s">
        <v>307</v>
      </c>
      <c r="B2951" s="33" t="s">
        <v>308</v>
      </c>
      <c r="C2951" s="327">
        <v>1000</v>
      </c>
      <c r="D2951" s="327">
        <v>1000</v>
      </c>
      <c r="E2951" s="76">
        <v>100</v>
      </c>
    </row>
    <row r="2952" spans="1:5" ht="12.75">
      <c r="A2952" s="328" t="s">
        <v>319</v>
      </c>
      <c r="B2952" s="328" t="s">
        <v>308</v>
      </c>
      <c r="C2952" s="329" t="s">
        <v>115</v>
      </c>
      <c r="D2952" s="329">
        <v>1000</v>
      </c>
      <c r="E2952" s="366" t="s">
        <v>115</v>
      </c>
    </row>
    <row r="2953" spans="1:5" ht="12.75">
      <c r="A2953" s="401" t="s">
        <v>667</v>
      </c>
      <c r="B2953" s="402"/>
      <c r="C2953" s="322">
        <v>86900</v>
      </c>
      <c r="D2953" s="322">
        <v>23353.93</v>
      </c>
      <c r="E2953" s="361">
        <v>26.87</v>
      </c>
    </row>
    <row r="2954" spans="1:5" ht="12.75">
      <c r="A2954" s="401" t="s">
        <v>1341</v>
      </c>
      <c r="B2954" s="402"/>
      <c r="C2954" s="322">
        <v>86900</v>
      </c>
      <c r="D2954" s="322">
        <v>23353.93</v>
      </c>
      <c r="E2954" s="361">
        <v>26.87</v>
      </c>
    </row>
    <row r="2955" spans="1:5" ht="12.75">
      <c r="A2955" s="33" t="s">
        <v>260</v>
      </c>
      <c r="B2955" s="33" t="s">
        <v>261</v>
      </c>
      <c r="C2955" s="327">
        <v>5400</v>
      </c>
      <c r="D2955" s="327">
        <v>1400</v>
      </c>
      <c r="E2955" s="76">
        <v>25.93</v>
      </c>
    </row>
    <row r="2956" spans="1:5" ht="12.75">
      <c r="A2956" s="328" t="s">
        <v>262</v>
      </c>
      <c r="B2956" s="328" t="s">
        <v>263</v>
      </c>
      <c r="C2956" s="329" t="s">
        <v>115</v>
      </c>
      <c r="D2956" s="329">
        <v>1400</v>
      </c>
      <c r="E2956" s="366" t="s">
        <v>115</v>
      </c>
    </row>
    <row r="2957" spans="1:5" ht="12.75">
      <c r="A2957" s="33" t="s">
        <v>270</v>
      </c>
      <c r="B2957" s="33" t="s">
        <v>271</v>
      </c>
      <c r="C2957" s="327">
        <v>8500</v>
      </c>
      <c r="D2957" s="327">
        <v>0</v>
      </c>
      <c r="E2957" s="76">
        <v>0</v>
      </c>
    </row>
    <row r="2958" spans="1:5" ht="12.75">
      <c r="A2958" s="328" t="s">
        <v>272</v>
      </c>
      <c r="B2958" s="328" t="s">
        <v>273</v>
      </c>
      <c r="C2958" s="329" t="s">
        <v>115</v>
      </c>
      <c r="D2958" s="329">
        <v>0</v>
      </c>
      <c r="E2958" s="366" t="s">
        <v>115</v>
      </c>
    </row>
    <row r="2959" spans="1:5" ht="12.75">
      <c r="A2959" s="33" t="s">
        <v>284</v>
      </c>
      <c r="B2959" s="33" t="s">
        <v>285</v>
      </c>
      <c r="C2959" s="327">
        <v>53000</v>
      </c>
      <c r="D2959" s="327">
        <v>19502.68</v>
      </c>
      <c r="E2959" s="76">
        <v>36.8</v>
      </c>
    </row>
    <row r="2960" spans="1:5" ht="12.75">
      <c r="A2960" s="328" t="s">
        <v>286</v>
      </c>
      <c r="B2960" s="328" t="s">
        <v>287</v>
      </c>
      <c r="C2960" s="329" t="s">
        <v>115</v>
      </c>
      <c r="D2960" s="329">
        <v>0</v>
      </c>
      <c r="E2960" s="366" t="s">
        <v>115</v>
      </c>
    </row>
    <row r="2961" spans="1:5" ht="12.75">
      <c r="A2961" s="328" t="s">
        <v>290</v>
      </c>
      <c r="B2961" s="328" t="s">
        <v>291</v>
      </c>
      <c r="C2961" s="329" t="s">
        <v>115</v>
      </c>
      <c r="D2961" s="329">
        <v>0</v>
      </c>
      <c r="E2961" s="366" t="s">
        <v>115</v>
      </c>
    </row>
    <row r="2962" spans="1:5" ht="12.75">
      <c r="A2962" s="328" t="s">
        <v>294</v>
      </c>
      <c r="B2962" s="328" t="s">
        <v>295</v>
      </c>
      <c r="C2962" s="329" t="s">
        <v>115</v>
      </c>
      <c r="D2962" s="329">
        <v>3300</v>
      </c>
      <c r="E2962" s="366" t="s">
        <v>115</v>
      </c>
    </row>
    <row r="2963" spans="1:5" ht="12.75">
      <c r="A2963" s="328" t="s">
        <v>298</v>
      </c>
      <c r="B2963" s="328" t="s">
        <v>299</v>
      </c>
      <c r="C2963" s="329" t="s">
        <v>115</v>
      </c>
      <c r="D2963" s="329">
        <v>14327.68</v>
      </c>
      <c r="E2963" s="366" t="s">
        <v>115</v>
      </c>
    </row>
    <row r="2964" spans="1:5" ht="12.75">
      <c r="A2964" s="328" t="s">
        <v>302</v>
      </c>
      <c r="B2964" s="328" t="s">
        <v>303</v>
      </c>
      <c r="C2964" s="329" t="s">
        <v>115</v>
      </c>
      <c r="D2964" s="329">
        <v>1875</v>
      </c>
      <c r="E2964" s="366" t="s">
        <v>115</v>
      </c>
    </row>
    <row r="2965" spans="1:5" ht="12.75">
      <c r="A2965" s="33" t="s">
        <v>304</v>
      </c>
      <c r="B2965" s="33" t="s">
        <v>305</v>
      </c>
      <c r="C2965" s="327">
        <v>11000</v>
      </c>
      <c r="D2965" s="327">
        <v>0</v>
      </c>
      <c r="E2965" s="76">
        <v>0</v>
      </c>
    </row>
    <row r="2966" spans="1:5" ht="12.75">
      <c r="A2966" s="328" t="s">
        <v>306</v>
      </c>
      <c r="B2966" s="328" t="s">
        <v>305</v>
      </c>
      <c r="C2966" s="329" t="s">
        <v>115</v>
      </c>
      <c r="D2966" s="329">
        <v>0</v>
      </c>
      <c r="E2966" s="366" t="s">
        <v>115</v>
      </c>
    </row>
    <row r="2967" spans="1:5" ht="12.75">
      <c r="A2967" s="33" t="s">
        <v>307</v>
      </c>
      <c r="B2967" s="33" t="s">
        <v>308</v>
      </c>
      <c r="C2967" s="327">
        <v>9000</v>
      </c>
      <c r="D2967" s="327">
        <v>2451.25</v>
      </c>
      <c r="E2967" s="76">
        <v>27.24</v>
      </c>
    </row>
    <row r="2968" spans="1:5" ht="12.75">
      <c r="A2968" s="328" t="s">
        <v>313</v>
      </c>
      <c r="B2968" s="328" t="s">
        <v>314</v>
      </c>
      <c r="C2968" s="329" t="s">
        <v>115</v>
      </c>
      <c r="D2968" s="329">
        <v>0</v>
      </c>
      <c r="E2968" s="366" t="s">
        <v>115</v>
      </c>
    </row>
    <row r="2969" spans="1:5" ht="12.75">
      <c r="A2969" s="328" t="s">
        <v>319</v>
      </c>
      <c r="B2969" s="328" t="s">
        <v>308</v>
      </c>
      <c r="C2969" s="329" t="s">
        <v>115</v>
      </c>
      <c r="D2969" s="329">
        <v>2451.25</v>
      </c>
      <c r="E2969" s="366" t="s">
        <v>115</v>
      </c>
    </row>
    <row r="2970" spans="1:5" ht="12.75">
      <c r="A2970" s="401" t="s">
        <v>670</v>
      </c>
      <c r="B2970" s="402"/>
      <c r="C2970" s="322">
        <v>51500</v>
      </c>
      <c r="D2970" s="322">
        <v>12000</v>
      </c>
      <c r="E2970" s="361">
        <v>23.3</v>
      </c>
    </row>
    <row r="2971" spans="1:5" ht="12.75">
      <c r="A2971" s="401" t="s">
        <v>779</v>
      </c>
      <c r="B2971" s="402"/>
      <c r="C2971" s="322">
        <v>13000</v>
      </c>
      <c r="D2971" s="322">
        <v>5000</v>
      </c>
      <c r="E2971" s="361">
        <v>38.46</v>
      </c>
    </row>
    <row r="2972" spans="1:5" ht="12.75">
      <c r="A2972" s="33" t="s">
        <v>284</v>
      </c>
      <c r="B2972" s="33" t="s">
        <v>285</v>
      </c>
      <c r="C2972" s="327">
        <v>13000</v>
      </c>
      <c r="D2972" s="327">
        <v>5000</v>
      </c>
      <c r="E2972" s="76">
        <v>38.46</v>
      </c>
    </row>
    <row r="2973" spans="1:5" ht="12.75">
      <c r="A2973" s="328" t="s">
        <v>298</v>
      </c>
      <c r="B2973" s="328" t="s">
        <v>299</v>
      </c>
      <c r="C2973" s="329" t="s">
        <v>115</v>
      </c>
      <c r="D2973" s="329">
        <v>0</v>
      </c>
      <c r="E2973" s="366" t="s">
        <v>115</v>
      </c>
    </row>
    <row r="2974" spans="1:5" ht="12.75">
      <c r="A2974" s="328" t="s">
        <v>302</v>
      </c>
      <c r="B2974" s="328" t="s">
        <v>303</v>
      </c>
      <c r="C2974" s="329" t="s">
        <v>115</v>
      </c>
      <c r="D2974" s="329">
        <v>5000</v>
      </c>
      <c r="E2974" s="366" t="s">
        <v>115</v>
      </c>
    </row>
    <row r="2975" spans="1:5" ht="12.75">
      <c r="A2975" s="401" t="s">
        <v>780</v>
      </c>
      <c r="B2975" s="402"/>
      <c r="C2975" s="322">
        <v>22000</v>
      </c>
      <c r="D2975" s="322">
        <v>7000</v>
      </c>
      <c r="E2975" s="361">
        <v>31.82</v>
      </c>
    </row>
    <row r="2976" spans="1:5" ht="12.75">
      <c r="A2976" s="33" t="s">
        <v>284</v>
      </c>
      <c r="B2976" s="33" t="s">
        <v>285</v>
      </c>
      <c r="C2976" s="327">
        <v>20000</v>
      </c>
      <c r="D2976" s="327">
        <v>7000</v>
      </c>
      <c r="E2976" s="76">
        <v>35</v>
      </c>
    </row>
    <row r="2977" spans="1:5" ht="12.75">
      <c r="A2977" s="328" t="s">
        <v>298</v>
      </c>
      <c r="B2977" s="328" t="s">
        <v>299</v>
      </c>
      <c r="C2977" s="329" t="s">
        <v>115</v>
      </c>
      <c r="D2977" s="329">
        <v>0</v>
      </c>
      <c r="E2977" s="366" t="s">
        <v>115</v>
      </c>
    </row>
    <row r="2978" spans="1:5" ht="12.75">
      <c r="A2978" s="328" t="s">
        <v>302</v>
      </c>
      <c r="B2978" s="328" t="s">
        <v>303</v>
      </c>
      <c r="C2978" s="329" t="s">
        <v>115</v>
      </c>
      <c r="D2978" s="329">
        <v>7000</v>
      </c>
      <c r="E2978" s="366" t="s">
        <v>115</v>
      </c>
    </row>
    <row r="2979" spans="1:5" ht="12.75">
      <c r="A2979" s="33" t="s">
        <v>307</v>
      </c>
      <c r="B2979" s="33" t="s">
        <v>308</v>
      </c>
      <c r="C2979" s="327">
        <v>2000</v>
      </c>
      <c r="D2979" s="327">
        <v>0</v>
      </c>
      <c r="E2979" s="76">
        <v>0</v>
      </c>
    </row>
    <row r="2980" spans="1:5" ht="12.75">
      <c r="A2980" s="328" t="s">
        <v>319</v>
      </c>
      <c r="B2980" s="328" t="s">
        <v>308</v>
      </c>
      <c r="C2980" s="329" t="s">
        <v>115</v>
      </c>
      <c r="D2980" s="329">
        <v>0</v>
      </c>
      <c r="E2980" s="366" t="s">
        <v>115</v>
      </c>
    </row>
    <row r="2981" spans="1:5" ht="12.75">
      <c r="A2981" s="401" t="s">
        <v>766</v>
      </c>
      <c r="B2981" s="402"/>
      <c r="C2981" s="322">
        <v>16500</v>
      </c>
      <c r="D2981" s="322">
        <v>0</v>
      </c>
      <c r="E2981" s="361">
        <v>0</v>
      </c>
    </row>
    <row r="2982" spans="1:5" ht="12.75">
      <c r="A2982" s="33" t="s">
        <v>270</v>
      </c>
      <c r="B2982" s="33" t="s">
        <v>271</v>
      </c>
      <c r="C2982" s="327">
        <v>4500</v>
      </c>
      <c r="D2982" s="327">
        <v>0</v>
      </c>
      <c r="E2982" s="76">
        <v>0</v>
      </c>
    </row>
    <row r="2983" spans="1:5" ht="12.75">
      <c r="A2983" s="328" t="s">
        <v>272</v>
      </c>
      <c r="B2983" s="328" t="s">
        <v>273</v>
      </c>
      <c r="C2983" s="329" t="s">
        <v>115</v>
      </c>
      <c r="D2983" s="329">
        <v>0</v>
      </c>
      <c r="E2983" s="366" t="s">
        <v>115</v>
      </c>
    </row>
    <row r="2984" spans="1:5" ht="12.75">
      <c r="A2984" s="33" t="s">
        <v>284</v>
      </c>
      <c r="B2984" s="33" t="s">
        <v>285</v>
      </c>
      <c r="C2984" s="327">
        <v>1000</v>
      </c>
      <c r="D2984" s="327">
        <v>0</v>
      </c>
      <c r="E2984" s="76">
        <v>0</v>
      </c>
    </row>
    <row r="2985" spans="1:5" ht="12.75">
      <c r="A2985" s="328" t="s">
        <v>298</v>
      </c>
      <c r="B2985" s="328" t="s">
        <v>299</v>
      </c>
      <c r="C2985" s="329" t="s">
        <v>115</v>
      </c>
      <c r="D2985" s="329">
        <v>0</v>
      </c>
      <c r="E2985" s="366" t="s">
        <v>115</v>
      </c>
    </row>
    <row r="2986" spans="1:5" ht="12.75">
      <c r="A2986" s="33" t="s">
        <v>304</v>
      </c>
      <c r="B2986" s="33" t="s">
        <v>305</v>
      </c>
      <c r="C2986" s="327">
        <v>11000</v>
      </c>
      <c r="D2986" s="327">
        <v>0</v>
      </c>
      <c r="E2986" s="76">
        <v>0</v>
      </c>
    </row>
    <row r="2987" spans="1:5" ht="12.75">
      <c r="A2987" s="328" t="s">
        <v>306</v>
      </c>
      <c r="B2987" s="328" t="s">
        <v>305</v>
      </c>
      <c r="C2987" s="329" t="s">
        <v>115</v>
      </c>
      <c r="D2987" s="329">
        <v>0</v>
      </c>
      <c r="E2987" s="366" t="s">
        <v>115</v>
      </c>
    </row>
    <row r="2988" spans="1:5" ht="12.75">
      <c r="A2988" s="325" t="s">
        <v>755</v>
      </c>
      <c r="B2988" s="325" t="s">
        <v>921</v>
      </c>
      <c r="C2988" s="326">
        <v>170000</v>
      </c>
      <c r="D2988" s="326">
        <v>76901.43</v>
      </c>
      <c r="E2988" s="365">
        <v>45.24</v>
      </c>
    </row>
    <row r="2989" spans="1:5" ht="12.75">
      <c r="A2989" s="401" t="s">
        <v>665</v>
      </c>
      <c r="B2989" s="402"/>
      <c r="C2989" s="322">
        <v>80000</v>
      </c>
      <c r="D2989" s="322">
        <v>75465.96</v>
      </c>
      <c r="E2989" s="361">
        <v>94.33</v>
      </c>
    </row>
    <row r="2990" spans="1:5" ht="12.75">
      <c r="A2990" s="401" t="s">
        <v>666</v>
      </c>
      <c r="B2990" s="402"/>
      <c r="C2990" s="322">
        <v>80000</v>
      </c>
      <c r="D2990" s="322">
        <v>75465.96</v>
      </c>
      <c r="E2990" s="361">
        <v>94.33</v>
      </c>
    </row>
    <row r="2991" spans="1:5" ht="12.75">
      <c r="A2991" s="33" t="s">
        <v>410</v>
      </c>
      <c r="B2991" s="33" t="s">
        <v>411</v>
      </c>
      <c r="C2991" s="327">
        <v>80000</v>
      </c>
      <c r="D2991" s="327">
        <v>75465.96</v>
      </c>
      <c r="E2991" s="76">
        <v>94.33</v>
      </c>
    </row>
    <row r="2992" spans="1:5" ht="12.75">
      <c r="A2992" s="328" t="s">
        <v>412</v>
      </c>
      <c r="B2992" s="328" t="s">
        <v>413</v>
      </c>
      <c r="C2992" s="329" t="s">
        <v>115</v>
      </c>
      <c r="D2992" s="329">
        <v>75465.96</v>
      </c>
      <c r="E2992" s="366" t="s">
        <v>115</v>
      </c>
    </row>
    <row r="2993" spans="1:5" ht="12.75">
      <c r="A2993" s="401" t="s">
        <v>670</v>
      </c>
      <c r="B2993" s="402"/>
      <c r="C2993" s="322">
        <v>90000</v>
      </c>
      <c r="D2993" s="322">
        <v>1435.47</v>
      </c>
      <c r="E2993" s="361">
        <v>1.59</v>
      </c>
    </row>
    <row r="2994" spans="1:5" ht="12.75">
      <c r="A2994" s="401" t="s">
        <v>779</v>
      </c>
      <c r="B2994" s="402"/>
      <c r="C2994" s="322">
        <v>90000</v>
      </c>
      <c r="D2994" s="322">
        <v>1435.47</v>
      </c>
      <c r="E2994" s="361">
        <v>1.59</v>
      </c>
    </row>
    <row r="2995" spans="1:5" ht="12.75">
      <c r="A2995" s="33" t="s">
        <v>410</v>
      </c>
      <c r="B2995" s="33" t="s">
        <v>411</v>
      </c>
      <c r="C2995" s="327">
        <v>90000</v>
      </c>
      <c r="D2995" s="327">
        <v>1435.47</v>
      </c>
      <c r="E2995" s="76">
        <v>1.59</v>
      </c>
    </row>
    <row r="2996" spans="1:5" ht="12.75">
      <c r="A2996" s="328" t="s">
        <v>412</v>
      </c>
      <c r="B2996" s="328" t="s">
        <v>413</v>
      </c>
      <c r="C2996" s="329" t="s">
        <v>115</v>
      </c>
      <c r="D2996" s="329">
        <v>1435.47</v>
      </c>
      <c r="E2996" s="366" t="s">
        <v>115</v>
      </c>
    </row>
    <row r="2997" spans="1:5" ht="12.75">
      <c r="A2997" s="325" t="s">
        <v>922</v>
      </c>
      <c r="B2997" s="325" t="s">
        <v>923</v>
      </c>
      <c r="C2997" s="326">
        <v>23000</v>
      </c>
      <c r="D2997" s="326">
        <v>11806.9</v>
      </c>
      <c r="E2997" s="365">
        <v>51.33</v>
      </c>
    </row>
    <row r="2998" spans="1:5" ht="12.75">
      <c r="A2998" s="401" t="s">
        <v>667</v>
      </c>
      <c r="B2998" s="402"/>
      <c r="C2998" s="322">
        <v>13000</v>
      </c>
      <c r="D2998" s="322">
        <v>11806.9</v>
      </c>
      <c r="E2998" s="361">
        <v>90.82</v>
      </c>
    </row>
    <row r="2999" spans="1:5" ht="12.75">
      <c r="A2999" s="401" t="s">
        <v>1341</v>
      </c>
      <c r="B2999" s="402"/>
      <c r="C2999" s="322">
        <v>13000</v>
      </c>
      <c r="D2999" s="322">
        <v>11806.9</v>
      </c>
      <c r="E2999" s="361">
        <v>90.82</v>
      </c>
    </row>
    <row r="3000" spans="1:5" ht="12.75">
      <c r="A3000" s="33" t="s">
        <v>399</v>
      </c>
      <c r="B3000" s="33" t="s">
        <v>400</v>
      </c>
      <c r="C3000" s="327">
        <v>13000</v>
      </c>
      <c r="D3000" s="327">
        <v>11806.9</v>
      </c>
      <c r="E3000" s="76">
        <v>90.82</v>
      </c>
    </row>
    <row r="3001" spans="1:5" ht="12.75">
      <c r="A3001" s="328" t="s">
        <v>401</v>
      </c>
      <c r="B3001" s="328" t="s">
        <v>232</v>
      </c>
      <c r="C3001" s="329" t="s">
        <v>115</v>
      </c>
      <c r="D3001" s="329">
        <v>1789</v>
      </c>
      <c r="E3001" s="366" t="s">
        <v>115</v>
      </c>
    </row>
    <row r="3002" spans="1:5" ht="12.75">
      <c r="A3002" s="328" t="s">
        <v>406</v>
      </c>
      <c r="B3002" s="328" t="s">
        <v>235</v>
      </c>
      <c r="C3002" s="329" t="s">
        <v>115</v>
      </c>
      <c r="D3002" s="329">
        <v>10017.9</v>
      </c>
      <c r="E3002" s="366" t="s">
        <v>115</v>
      </c>
    </row>
    <row r="3003" spans="1:5" ht="12.75">
      <c r="A3003" s="401" t="s">
        <v>670</v>
      </c>
      <c r="B3003" s="402"/>
      <c r="C3003" s="322">
        <v>10000</v>
      </c>
      <c r="D3003" s="322">
        <v>0</v>
      </c>
      <c r="E3003" s="361">
        <v>0</v>
      </c>
    </row>
    <row r="3004" spans="1:5" ht="12.75">
      <c r="A3004" s="401" t="s">
        <v>779</v>
      </c>
      <c r="B3004" s="402"/>
      <c r="C3004" s="322">
        <v>10000</v>
      </c>
      <c r="D3004" s="322">
        <v>0</v>
      </c>
      <c r="E3004" s="361">
        <v>0</v>
      </c>
    </row>
    <row r="3005" spans="1:5" ht="12.75">
      <c r="A3005" s="33" t="s">
        <v>399</v>
      </c>
      <c r="B3005" s="33" t="s">
        <v>400</v>
      </c>
      <c r="C3005" s="327">
        <v>10000</v>
      </c>
      <c r="D3005" s="327">
        <v>0</v>
      </c>
      <c r="E3005" s="76">
        <v>0</v>
      </c>
    </row>
    <row r="3006" spans="1:5" ht="12.75">
      <c r="A3006" s="328" t="s">
        <v>406</v>
      </c>
      <c r="B3006" s="328" t="s">
        <v>235</v>
      </c>
      <c r="C3006" s="329" t="s">
        <v>115</v>
      </c>
      <c r="D3006" s="329">
        <v>0</v>
      </c>
      <c r="E3006" s="366" t="s">
        <v>115</v>
      </c>
    </row>
    <row r="3007" spans="1:5" ht="12.75">
      <c r="A3007" s="325" t="s">
        <v>947</v>
      </c>
      <c r="B3007" s="325" t="s">
        <v>1261</v>
      </c>
      <c r="C3007" s="326">
        <v>1613189</v>
      </c>
      <c r="D3007" s="326">
        <v>160331.84</v>
      </c>
      <c r="E3007" s="365">
        <v>9.94</v>
      </c>
    </row>
    <row r="3008" spans="1:5" ht="12.75">
      <c r="A3008" s="401" t="s">
        <v>670</v>
      </c>
      <c r="B3008" s="402"/>
      <c r="C3008" s="322">
        <v>1613189</v>
      </c>
      <c r="D3008" s="322">
        <v>160331.84</v>
      </c>
      <c r="E3008" s="361">
        <v>9.94</v>
      </c>
    </row>
    <row r="3009" spans="1:5" ht="12.75">
      <c r="A3009" s="401" t="s">
        <v>867</v>
      </c>
      <c r="B3009" s="402"/>
      <c r="C3009" s="322">
        <v>1613189</v>
      </c>
      <c r="D3009" s="322">
        <v>160331.84</v>
      </c>
      <c r="E3009" s="361">
        <v>9.94</v>
      </c>
    </row>
    <row r="3010" spans="1:5" ht="12.75">
      <c r="A3010" s="33" t="s">
        <v>243</v>
      </c>
      <c r="B3010" s="33" t="s">
        <v>244</v>
      </c>
      <c r="C3010" s="327">
        <v>149663</v>
      </c>
      <c r="D3010" s="327">
        <v>29594.02</v>
      </c>
      <c r="E3010" s="76">
        <v>19.77</v>
      </c>
    </row>
    <row r="3011" spans="1:5" ht="12.75">
      <c r="A3011" s="328" t="s">
        <v>245</v>
      </c>
      <c r="B3011" s="328" t="s">
        <v>246</v>
      </c>
      <c r="C3011" s="329" t="s">
        <v>115</v>
      </c>
      <c r="D3011" s="329">
        <v>29594.02</v>
      </c>
      <c r="E3011" s="366" t="s">
        <v>115</v>
      </c>
    </row>
    <row r="3012" spans="1:5" ht="12.75">
      <c r="A3012" s="33" t="s">
        <v>249</v>
      </c>
      <c r="B3012" s="33" t="s">
        <v>250</v>
      </c>
      <c r="C3012" s="327">
        <v>1463</v>
      </c>
      <c r="D3012" s="327">
        <v>0</v>
      </c>
      <c r="E3012" s="76">
        <v>0</v>
      </c>
    </row>
    <row r="3013" spans="1:5" ht="12.75">
      <c r="A3013" s="328" t="s">
        <v>251</v>
      </c>
      <c r="B3013" s="328" t="s">
        <v>250</v>
      </c>
      <c r="C3013" s="329" t="s">
        <v>115</v>
      </c>
      <c r="D3013" s="329">
        <v>0</v>
      </c>
      <c r="E3013" s="366" t="s">
        <v>115</v>
      </c>
    </row>
    <row r="3014" spans="1:5" ht="12.75">
      <c r="A3014" s="33" t="s">
        <v>252</v>
      </c>
      <c r="B3014" s="33" t="s">
        <v>253</v>
      </c>
      <c r="C3014" s="327">
        <v>25145</v>
      </c>
      <c r="D3014" s="327">
        <v>4883.02</v>
      </c>
      <c r="E3014" s="76">
        <v>19.42</v>
      </c>
    </row>
    <row r="3015" spans="1:5" ht="12.75">
      <c r="A3015" s="328" t="s">
        <v>256</v>
      </c>
      <c r="B3015" s="328" t="s">
        <v>257</v>
      </c>
      <c r="C3015" s="329" t="s">
        <v>115</v>
      </c>
      <c r="D3015" s="329">
        <v>4883.02</v>
      </c>
      <c r="E3015" s="366" t="s">
        <v>115</v>
      </c>
    </row>
    <row r="3016" spans="1:5" ht="12.75">
      <c r="A3016" s="33" t="s">
        <v>260</v>
      </c>
      <c r="B3016" s="33" t="s">
        <v>261</v>
      </c>
      <c r="C3016" s="327">
        <v>24762</v>
      </c>
      <c r="D3016" s="327">
        <v>5219.7</v>
      </c>
      <c r="E3016" s="76">
        <v>21.08</v>
      </c>
    </row>
    <row r="3017" spans="1:5" ht="12.75">
      <c r="A3017" s="328" t="s">
        <v>262</v>
      </c>
      <c r="B3017" s="328" t="s">
        <v>263</v>
      </c>
      <c r="C3017" s="329" t="s">
        <v>115</v>
      </c>
      <c r="D3017" s="329">
        <v>3257.7</v>
      </c>
      <c r="E3017" s="366" t="s">
        <v>115</v>
      </c>
    </row>
    <row r="3018" spans="1:5" ht="12.75">
      <c r="A3018" s="328" t="s">
        <v>264</v>
      </c>
      <c r="B3018" s="328" t="s">
        <v>265</v>
      </c>
      <c r="C3018" s="329" t="s">
        <v>115</v>
      </c>
      <c r="D3018" s="329">
        <v>1962</v>
      </c>
      <c r="E3018" s="366" t="s">
        <v>115</v>
      </c>
    </row>
    <row r="3019" spans="1:5" ht="12.75">
      <c r="A3019" s="328" t="s">
        <v>266</v>
      </c>
      <c r="B3019" s="328" t="s">
        <v>267</v>
      </c>
      <c r="C3019" s="329" t="s">
        <v>115</v>
      </c>
      <c r="D3019" s="329">
        <v>0</v>
      </c>
      <c r="E3019" s="366" t="s">
        <v>115</v>
      </c>
    </row>
    <row r="3020" spans="1:5" ht="12.75">
      <c r="A3020" s="33" t="s">
        <v>270</v>
      </c>
      <c r="B3020" s="33" t="s">
        <v>271</v>
      </c>
      <c r="C3020" s="327">
        <v>22000</v>
      </c>
      <c r="D3020" s="327">
        <v>0</v>
      </c>
      <c r="E3020" s="76">
        <v>0</v>
      </c>
    </row>
    <row r="3021" spans="1:5" ht="12.75">
      <c r="A3021" s="328" t="s">
        <v>272</v>
      </c>
      <c r="B3021" s="328" t="s">
        <v>273</v>
      </c>
      <c r="C3021" s="329" t="s">
        <v>115</v>
      </c>
      <c r="D3021" s="329">
        <v>0</v>
      </c>
      <c r="E3021" s="366" t="s">
        <v>115</v>
      </c>
    </row>
    <row r="3022" spans="1:5" ht="12.75">
      <c r="A3022" s="328" t="s">
        <v>276</v>
      </c>
      <c r="B3022" s="328" t="s">
        <v>277</v>
      </c>
      <c r="C3022" s="329" t="s">
        <v>115</v>
      </c>
      <c r="D3022" s="329">
        <v>0</v>
      </c>
      <c r="E3022" s="366" t="s">
        <v>115</v>
      </c>
    </row>
    <row r="3023" spans="1:5" ht="12.75">
      <c r="A3023" s="328" t="s">
        <v>278</v>
      </c>
      <c r="B3023" s="328" t="s">
        <v>279</v>
      </c>
      <c r="C3023" s="329" t="s">
        <v>115</v>
      </c>
      <c r="D3023" s="329">
        <v>0</v>
      </c>
      <c r="E3023" s="366" t="s">
        <v>115</v>
      </c>
    </row>
    <row r="3024" spans="1:5" ht="12.75">
      <c r="A3024" s="328" t="s">
        <v>280</v>
      </c>
      <c r="B3024" s="328" t="s">
        <v>281</v>
      </c>
      <c r="C3024" s="329" t="s">
        <v>115</v>
      </c>
      <c r="D3024" s="329">
        <v>0</v>
      </c>
      <c r="E3024" s="366" t="s">
        <v>115</v>
      </c>
    </row>
    <row r="3025" spans="1:5" ht="12.75">
      <c r="A3025" s="328" t="s">
        <v>282</v>
      </c>
      <c r="B3025" s="328" t="s">
        <v>283</v>
      </c>
      <c r="C3025" s="329" t="s">
        <v>115</v>
      </c>
      <c r="D3025" s="329">
        <v>0</v>
      </c>
      <c r="E3025" s="366" t="s">
        <v>115</v>
      </c>
    </row>
    <row r="3026" spans="1:5" ht="12.75">
      <c r="A3026" s="33" t="s">
        <v>284</v>
      </c>
      <c r="B3026" s="33" t="s">
        <v>285</v>
      </c>
      <c r="C3026" s="327">
        <v>199000</v>
      </c>
      <c r="D3026" s="327">
        <v>44250</v>
      </c>
      <c r="E3026" s="76">
        <v>22.24</v>
      </c>
    </row>
    <row r="3027" spans="1:5" ht="12.75">
      <c r="A3027" s="328" t="s">
        <v>286</v>
      </c>
      <c r="B3027" s="328" t="s">
        <v>287</v>
      </c>
      <c r="C3027" s="329" t="s">
        <v>115</v>
      </c>
      <c r="D3027" s="329">
        <v>1250</v>
      </c>
      <c r="E3027" s="366" t="s">
        <v>115</v>
      </c>
    </row>
    <row r="3028" spans="1:5" ht="12.75">
      <c r="A3028" s="328" t="s">
        <v>288</v>
      </c>
      <c r="B3028" s="328" t="s">
        <v>289</v>
      </c>
      <c r="C3028" s="329" t="s">
        <v>115</v>
      </c>
      <c r="D3028" s="329">
        <v>0</v>
      </c>
      <c r="E3028" s="366" t="s">
        <v>115</v>
      </c>
    </row>
    <row r="3029" spans="1:5" ht="12.75">
      <c r="A3029" s="328" t="s">
        <v>290</v>
      </c>
      <c r="B3029" s="328" t="s">
        <v>291</v>
      </c>
      <c r="C3029" s="329" t="s">
        <v>115</v>
      </c>
      <c r="D3029" s="329">
        <v>0</v>
      </c>
      <c r="E3029" s="366" t="s">
        <v>115</v>
      </c>
    </row>
    <row r="3030" spans="1:5" ht="12.75">
      <c r="A3030" s="328" t="s">
        <v>292</v>
      </c>
      <c r="B3030" s="328" t="s">
        <v>293</v>
      </c>
      <c r="C3030" s="329" t="s">
        <v>115</v>
      </c>
      <c r="D3030" s="329">
        <v>0</v>
      </c>
      <c r="E3030" s="366" t="s">
        <v>115</v>
      </c>
    </row>
    <row r="3031" spans="1:5" ht="12.75">
      <c r="A3031" s="328" t="s">
        <v>294</v>
      </c>
      <c r="B3031" s="328" t="s">
        <v>295</v>
      </c>
      <c r="C3031" s="329" t="s">
        <v>115</v>
      </c>
      <c r="D3031" s="329">
        <v>7000</v>
      </c>
      <c r="E3031" s="366" t="s">
        <v>115</v>
      </c>
    </row>
    <row r="3032" spans="1:5" ht="12.75">
      <c r="A3032" s="328" t="s">
        <v>296</v>
      </c>
      <c r="B3032" s="328" t="s">
        <v>297</v>
      </c>
      <c r="C3032" s="329" t="s">
        <v>115</v>
      </c>
      <c r="D3032" s="329">
        <v>0</v>
      </c>
      <c r="E3032" s="366" t="s">
        <v>115</v>
      </c>
    </row>
    <row r="3033" spans="1:5" ht="12.75">
      <c r="A3033" s="328" t="s">
        <v>298</v>
      </c>
      <c r="B3033" s="328" t="s">
        <v>299</v>
      </c>
      <c r="C3033" s="329" t="s">
        <v>115</v>
      </c>
      <c r="D3033" s="329">
        <v>36000</v>
      </c>
      <c r="E3033" s="366" t="s">
        <v>115</v>
      </c>
    </row>
    <row r="3034" spans="1:5" ht="12.75">
      <c r="A3034" s="328" t="s">
        <v>300</v>
      </c>
      <c r="B3034" s="328" t="s">
        <v>301</v>
      </c>
      <c r="C3034" s="329" t="s">
        <v>115</v>
      </c>
      <c r="D3034" s="329">
        <v>0</v>
      </c>
      <c r="E3034" s="366" t="s">
        <v>115</v>
      </c>
    </row>
    <row r="3035" spans="1:5" ht="12.75">
      <c r="A3035" s="328" t="s">
        <v>302</v>
      </c>
      <c r="B3035" s="328" t="s">
        <v>303</v>
      </c>
      <c r="C3035" s="329" t="s">
        <v>115</v>
      </c>
      <c r="D3035" s="329">
        <v>0</v>
      </c>
      <c r="E3035" s="366" t="s">
        <v>115</v>
      </c>
    </row>
    <row r="3036" spans="1:5" ht="12.75">
      <c r="A3036" s="33" t="s">
        <v>304</v>
      </c>
      <c r="B3036" s="33" t="s">
        <v>305</v>
      </c>
      <c r="C3036" s="327">
        <v>2000</v>
      </c>
      <c r="D3036" s="327">
        <v>0</v>
      </c>
      <c r="E3036" s="76">
        <v>0</v>
      </c>
    </row>
    <row r="3037" spans="1:5" ht="12.75">
      <c r="A3037" s="328" t="s">
        <v>306</v>
      </c>
      <c r="B3037" s="328" t="s">
        <v>305</v>
      </c>
      <c r="C3037" s="329" t="s">
        <v>115</v>
      </c>
      <c r="D3037" s="329">
        <v>0</v>
      </c>
      <c r="E3037" s="366" t="s">
        <v>115</v>
      </c>
    </row>
    <row r="3038" spans="1:5" ht="12.75">
      <c r="A3038" s="33" t="s">
        <v>307</v>
      </c>
      <c r="B3038" s="33" t="s">
        <v>308</v>
      </c>
      <c r="C3038" s="327">
        <v>11000</v>
      </c>
      <c r="D3038" s="327">
        <v>0</v>
      </c>
      <c r="E3038" s="76">
        <v>0</v>
      </c>
    </row>
    <row r="3039" spans="1:5" ht="12.75">
      <c r="A3039" s="328" t="s">
        <v>311</v>
      </c>
      <c r="B3039" s="328" t="s">
        <v>312</v>
      </c>
      <c r="C3039" s="329" t="s">
        <v>115</v>
      </c>
      <c r="D3039" s="329">
        <v>0</v>
      </c>
      <c r="E3039" s="366" t="s">
        <v>115</v>
      </c>
    </row>
    <row r="3040" spans="1:5" ht="12.75">
      <c r="A3040" s="328" t="s">
        <v>316</v>
      </c>
      <c r="B3040" s="328" t="s">
        <v>317</v>
      </c>
      <c r="C3040" s="329" t="s">
        <v>115</v>
      </c>
      <c r="D3040" s="329">
        <v>0</v>
      </c>
      <c r="E3040" s="366" t="s">
        <v>115</v>
      </c>
    </row>
    <row r="3041" spans="1:5" ht="12.75">
      <c r="A3041" s="328" t="s">
        <v>319</v>
      </c>
      <c r="B3041" s="328" t="s">
        <v>308</v>
      </c>
      <c r="C3041" s="329" t="s">
        <v>115</v>
      </c>
      <c r="D3041" s="329">
        <v>0</v>
      </c>
      <c r="E3041" s="366" t="s">
        <v>115</v>
      </c>
    </row>
    <row r="3042" spans="1:5" ht="12.75">
      <c r="A3042" s="33" t="s">
        <v>1223</v>
      </c>
      <c r="B3042" s="33" t="s">
        <v>1214</v>
      </c>
      <c r="C3042" s="327">
        <v>153650</v>
      </c>
      <c r="D3042" s="327">
        <v>76385.1</v>
      </c>
      <c r="E3042" s="76">
        <v>49.71</v>
      </c>
    </row>
    <row r="3043" spans="1:5" ht="12.75">
      <c r="A3043" s="328" t="s">
        <v>1224</v>
      </c>
      <c r="B3043" s="328" t="s">
        <v>1216</v>
      </c>
      <c r="C3043" s="329" t="s">
        <v>115</v>
      </c>
      <c r="D3043" s="329">
        <v>76385.1</v>
      </c>
      <c r="E3043" s="366" t="s">
        <v>115</v>
      </c>
    </row>
    <row r="3044" spans="1:5" ht="12.75">
      <c r="A3044" s="33" t="s">
        <v>399</v>
      </c>
      <c r="B3044" s="33" t="s">
        <v>400</v>
      </c>
      <c r="C3044" s="327">
        <v>11840</v>
      </c>
      <c r="D3044" s="327">
        <v>0</v>
      </c>
      <c r="E3044" s="76">
        <v>0</v>
      </c>
    </row>
    <row r="3045" spans="1:5" ht="12.75">
      <c r="A3045" s="328" t="s">
        <v>406</v>
      </c>
      <c r="B3045" s="328" t="s">
        <v>235</v>
      </c>
      <c r="C3045" s="329" t="s">
        <v>115</v>
      </c>
      <c r="D3045" s="329">
        <v>0</v>
      </c>
      <c r="E3045" s="366" t="s">
        <v>115</v>
      </c>
    </row>
    <row r="3046" spans="1:5" ht="12.75">
      <c r="A3046" s="33" t="s">
        <v>407</v>
      </c>
      <c r="B3046" s="33" t="s">
        <v>408</v>
      </c>
      <c r="C3046" s="327">
        <v>774900</v>
      </c>
      <c r="D3046" s="327">
        <v>0</v>
      </c>
      <c r="E3046" s="76">
        <v>0</v>
      </c>
    </row>
    <row r="3047" spans="1:5" ht="12.75">
      <c r="A3047" s="328" t="s">
        <v>409</v>
      </c>
      <c r="B3047" s="328" t="s">
        <v>239</v>
      </c>
      <c r="C3047" s="329" t="s">
        <v>115</v>
      </c>
      <c r="D3047" s="329">
        <v>0</v>
      </c>
      <c r="E3047" s="366" t="s">
        <v>115</v>
      </c>
    </row>
    <row r="3048" spans="1:5" ht="12.75">
      <c r="A3048" s="33" t="s">
        <v>410</v>
      </c>
      <c r="B3048" s="33" t="s">
        <v>411</v>
      </c>
      <c r="C3048" s="327">
        <v>237766</v>
      </c>
      <c r="D3048" s="327">
        <v>0</v>
      </c>
      <c r="E3048" s="76">
        <v>0</v>
      </c>
    </row>
    <row r="3049" spans="1:5" ht="12.75">
      <c r="A3049" s="328" t="s">
        <v>412</v>
      </c>
      <c r="B3049" s="328" t="s">
        <v>413</v>
      </c>
      <c r="C3049" s="329" t="s">
        <v>115</v>
      </c>
      <c r="D3049" s="329">
        <v>0</v>
      </c>
      <c r="E3049" s="366" t="s">
        <v>115</v>
      </c>
    </row>
    <row r="3050" spans="1:5" ht="12.75">
      <c r="A3050" s="403" t="s">
        <v>924</v>
      </c>
      <c r="B3050" s="402"/>
      <c r="C3050" s="321">
        <v>5870085</v>
      </c>
      <c r="D3050" s="321">
        <v>1545610.85</v>
      </c>
      <c r="E3050" s="363">
        <v>26.33</v>
      </c>
    </row>
    <row r="3051" spans="1:5" ht="12.75">
      <c r="A3051" s="401" t="s">
        <v>665</v>
      </c>
      <c r="B3051" s="402"/>
      <c r="C3051" s="322">
        <v>1913460</v>
      </c>
      <c r="D3051" s="322">
        <v>757769.91</v>
      </c>
      <c r="E3051" s="361">
        <v>39.6</v>
      </c>
    </row>
    <row r="3052" spans="1:5" ht="12.75">
      <c r="A3052" s="401" t="s">
        <v>666</v>
      </c>
      <c r="B3052" s="402"/>
      <c r="C3052" s="322">
        <v>1913460</v>
      </c>
      <c r="D3052" s="322">
        <v>757769.91</v>
      </c>
      <c r="E3052" s="361">
        <v>39.6</v>
      </c>
    </row>
    <row r="3053" spans="1:5" ht="12.75">
      <c r="A3053" s="401" t="s">
        <v>762</v>
      </c>
      <c r="B3053" s="402"/>
      <c r="C3053" s="322">
        <v>75800</v>
      </c>
      <c r="D3053" s="322">
        <v>17693.34</v>
      </c>
      <c r="E3053" s="361">
        <v>23.34</v>
      </c>
    </row>
    <row r="3054" spans="1:5" ht="12.75">
      <c r="A3054" s="401" t="s">
        <v>763</v>
      </c>
      <c r="B3054" s="402"/>
      <c r="C3054" s="322">
        <v>75800</v>
      </c>
      <c r="D3054" s="322">
        <v>17693.34</v>
      </c>
      <c r="E3054" s="361">
        <v>23.34</v>
      </c>
    </row>
    <row r="3055" spans="1:5" ht="12.75">
      <c r="A3055" s="401" t="s">
        <v>667</v>
      </c>
      <c r="B3055" s="402"/>
      <c r="C3055" s="322">
        <v>640500</v>
      </c>
      <c r="D3055" s="322">
        <v>181243.02</v>
      </c>
      <c r="E3055" s="361">
        <v>28.3</v>
      </c>
    </row>
    <row r="3056" spans="1:5" ht="12.75">
      <c r="A3056" s="401" t="s">
        <v>668</v>
      </c>
      <c r="B3056" s="402"/>
      <c r="C3056" s="322">
        <v>400000</v>
      </c>
      <c r="D3056" s="322">
        <v>162999.31</v>
      </c>
      <c r="E3056" s="361">
        <v>40.75</v>
      </c>
    </row>
    <row r="3057" spans="1:5" ht="12.75">
      <c r="A3057" s="401" t="s">
        <v>1341</v>
      </c>
      <c r="B3057" s="402"/>
      <c r="C3057" s="322">
        <v>240500</v>
      </c>
      <c r="D3057" s="322">
        <v>18243.71</v>
      </c>
      <c r="E3057" s="361">
        <v>7.59</v>
      </c>
    </row>
    <row r="3058" spans="1:5" ht="12.75">
      <c r="A3058" s="401" t="s">
        <v>670</v>
      </c>
      <c r="B3058" s="402"/>
      <c r="C3058" s="322">
        <v>1125325</v>
      </c>
      <c r="D3058" s="322">
        <v>298884.45</v>
      </c>
      <c r="E3058" s="361">
        <v>26.56</v>
      </c>
    </row>
    <row r="3059" spans="1:5" ht="12.75">
      <c r="A3059" s="401" t="s">
        <v>779</v>
      </c>
      <c r="B3059" s="402"/>
      <c r="C3059" s="322">
        <v>752075</v>
      </c>
      <c r="D3059" s="322">
        <v>239880.66</v>
      </c>
      <c r="E3059" s="361">
        <v>31.9</v>
      </c>
    </row>
    <row r="3060" spans="1:5" ht="12.75">
      <c r="A3060" s="401" t="s">
        <v>780</v>
      </c>
      <c r="B3060" s="402"/>
      <c r="C3060" s="322">
        <v>70000</v>
      </c>
      <c r="D3060" s="322">
        <v>17097.16</v>
      </c>
      <c r="E3060" s="361">
        <v>24.42</v>
      </c>
    </row>
    <row r="3061" spans="1:5" ht="12.75">
      <c r="A3061" s="401" t="s">
        <v>766</v>
      </c>
      <c r="B3061" s="402"/>
      <c r="C3061" s="322">
        <v>123250</v>
      </c>
      <c r="D3061" s="322">
        <v>41906.63</v>
      </c>
      <c r="E3061" s="361">
        <v>34</v>
      </c>
    </row>
    <row r="3062" spans="1:5" ht="12.75">
      <c r="A3062" s="401" t="s">
        <v>671</v>
      </c>
      <c r="B3062" s="402"/>
      <c r="C3062" s="322">
        <v>180000</v>
      </c>
      <c r="D3062" s="322">
        <v>0</v>
      </c>
      <c r="E3062" s="361">
        <v>0</v>
      </c>
    </row>
    <row r="3063" spans="1:5" ht="12.75">
      <c r="A3063" s="401" t="s">
        <v>672</v>
      </c>
      <c r="B3063" s="402"/>
      <c r="C3063" s="322">
        <v>15000</v>
      </c>
      <c r="D3063" s="322">
        <v>0</v>
      </c>
      <c r="E3063" s="361">
        <v>0</v>
      </c>
    </row>
    <row r="3064" spans="1:5" ht="12.75">
      <c r="A3064" s="401" t="s">
        <v>868</v>
      </c>
      <c r="B3064" s="402"/>
      <c r="C3064" s="322">
        <v>15000</v>
      </c>
      <c r="D3064" s="322">
        <v>0</v>
      </c>
      <c r="E3064" s="361">
        <v>0</v>
      </c>
    </row>
    <row r="3065" spans="1:5" ht="12.75">
      <c r="A3065" s="401" t="s">
        <v>767</v>
      </c>
      <c r="B3065" s="402"/>
      <c r="C3065" s="322">
        <v>2100000</v>
      </c>
      <c r="D3065" s="322">
        <v>290020.13</v>
      </c>
      <c r="E3065" s="361">
        <v>13.81</v>
      </c>
    </row>
    <row r="3066" spans="1:5" ht="12.75">
      <c r="A3066" s="401" t="s">
        <v>773</v>
      </c>
      <c r="B3066" s="402"/>
      <c r="C3066" s="322">
        <v>2100000</v>
      </c>
      <c r="D3066" s="322">
        <v>290020.13</v>
      </c>
      <c r="E3066" s="361">
        <v>13.81</v>
      </c>
    </row>
    <row r="3067" spans="1:5" ht="12.75">
      <c r="A3067" s="403" t="s">
        <v>1049</v>
      </c>
      <c r="B3067" s="402"/>
      <c r="C3067" s="321">
        <v>5870085</v>
      </c>
      <c r="D3067" s="321">
        <v>1545610.85</v>
      </c>
      <c r="E3067" s="363">
        <v>26.33</v>
      </c>
    </row>
    <row r="3068" spans="1:5" ht="12.75">
      <c r="A3068" s="323" t="s">
        <v>813</v>
      </c>
      <c r="B3068" s="323" t="s">
        <v>814</v>
      </c>
      <c r="C3068" s="324">
        <v>5870085</v>
      </c>
      <c r="D3068" s="324">
        <v>1545610.85</v>
      </c>
      <c r="E3068" s="364">
        <v>26.33</v>
      </c>
    </row>
    <row r="3069" spans="1:5" ht="12.75">
      <c r="A3069" s="325" t="s">
        <v>686</v>
      </c>
      <c r="B3069" s="325" t="s">
        <v>925</v>
      </c>
      <c r="C3069" s="326">
        <v>1883285</v>
      </c>
      <c r="D3069" s="326">
        <v>813069.32</v>
      </c>
      <c r="E3069" s="365">
        <v>43.17</v>
      </c>
    </row>
    <row r="3070" spans="1:5" ht="12.75">
      <c r="A3070" s="401" t="s">
        <v>665</v>
      </c>
      <c r="B3070" s="402"/>
      <c r="C3070" s="322">
        <v>1662460</v>
      </c>
      <c r="D3070" s="322">
        <v>722455.22</v>
      </c>
      <c r="E3070" s="361">
        <v>43.46</v>
      </c>
    </row>
    <row r="3071" spans="1:5" ht="12.75">
      <c r="A3071" s="401" t="s">
        <v>666</v>
      </c>
      <c r="B3071" s="402"/>
      <c r="C3071" s="322">
        <v>1662460</v>
      </c>
      <c r="D3071" s="322">
        <v>722455.22</v>
      </c>
      <c r="E3071" s="361">
        <v>43.46</v>
      </c>
    </row>
    <row r="3072" spans="1:5" ht="12.75">
      <c r="A3072" s="33" t="s">
        <v>243</v>
      </c>
      <c r="B3072" s="33" t="s">
        <v>244</v>
      </c>
      <c r="C3072" s="327">
        <v>1104000</v>
      </c>
      <c r="D3072" s="327">
        <v>504882.41</v>
      </c>
      <c r="E3072" s="76">
        <v>45.73</v>
      </c>
    </row>
    <row r="3073" spans="1:5" ht="12.75">
      <c r="A3073" s="328" t="s">
        <v>245</v>
      </c>
      <c r="B3073" s="328" t="s">
        <v>246</v>
      </c>
      <c r="C3073" s="329" t="s">
        <v>115</v>
      </c>
      <c r="D3073" s="329">
        <v>504882.41</v>
      </c>
      <c r="E3073" s="366" t="s">
        <v>115</v>
      </c>
    </row>
    <row r="3074" spans="1:5" ht="12.75">
      <c r="A3074" s="33" t="s">
        <v>249</v>
      </c>
      <c r="B3074" s="33" t="s">
        <v>250</v>
      </c>
      <c r="C3074" s="327">
        <v>35000</v>
      </c>
      <c r="D3074" s="327">
        <v>0</v>
      </c>
      <c r="E3074" s="76">
        <v>0</v>
      </c>
    </row>
    <row r="3075" spans="1:5" ht="12.75">
      <c r="A3075" s="328" t="s">
        <v>251</v>
      </c>
      <c r="B3075" s="328" t="s">
        <v>250</v>
      </c>
      <c r="C3075" s="329" t="s">
        <v>115</v>
      </c>
      <c r="D3075" s="329">
        <v>0</v>
      </c>
      <c r="E3075" s="366" t="s">
        <v>115</v>
      </c>
    </row>
    <row r="3076" spans="1:5" ht="12.75">
      <c r="A3076" s="33" t="s">
        <v>252</v>
      </c>
      <c r="B3076" s="33" t="s">
        <v>253</v>
      </c>
      <c r="C3076" s="327">
        <v>182160</v>
      </c>
      <c r="D3076" s="327">
        <v>83305.58</v>
      </c>
      <c r="E3076" s="76">
        <v>45.73</v>
      </c>
    </row>
    <row r="3077" spans="1:5" ht="12.75">
      <c r="A3077" s="328" t="s">
        <v>256</v>
      </c>
      <c r="B3077" s="328" t="s">
        <v>257</v>
      </c>
      <c r="C3077" s="329" t="s">
        <v>115</v>
      </c>
      <c r="D3077" s="329">
        <v>83305.58</v>
      </c>
      <c r="E3077" s="366" t="s">
        <v>115</v>
      </c>
    </row>
    <row r="3078" spans="1:5" ht="12.75">
      <c r="A3078" s="33" t="s">
        <v>260</v>
      </c>
      <c r="B3078" s="33" t="s">
        <v>261</v>
      </c>
      <c r="C3078" s="327">
        <v>88000</v>
      </c>
      <c r="D3078" s="327">
        <v>34117.3</v>
      </c>
      <c r="E3078" s="76">
        <v>38.77</v>
      </c>
    </row>
    <row r="3079" spans="1:5" ht="12.75">
      <c r="A3079" s="328" t="s">
        <v>262</v>
      </c>
      <c r="B3079" s="328" t="s">
        <v>263</v>
      </c>
      <c r="C3079" s="329" t="s">
        <v>115</v>
      </c>
      <c r="D3079" s="329">
        <v>2149.3</v>
      </c>
      <c r="E3079" s="366" t="s">
        <v>115</v>
      </c>
    </row>
    <row r="3080" spans="1:5" ht="12.75">
      <c r="A3080" s="328" t="s">
        <v>264</v>
      </c>
      <c r="B3080" s="328" t="s">
        <v>265</v>
      </c>
      <c r="C3080" s="329" t="s">
        <v>115</v>
      </c>
      <c r="D3080" s="329">
        <v>31968</v>
      </c>
      <c r="E3080" s="366" t="s">
        <v>115</v>
      </c>
    </row>
    <row r="3081" spans="1:5" ht="12.75">
      <c r="A3081" s="328" t="s">
        <v>266</v>
      </c>
      <c r="B3081" s="328" t="s">
        <v>267</v>
      </c>
      <c r="C3081" s="329" t="s">
        <v>115</v>
      </c>
      <c r="D3081" s="329">
        <v>0</v>
      </c>
      <c r="E3081" s="366" t="s">
        <v>115</v>
      </c>
    </row>
    <row r="3082" spans="1:5" ht="12.75">
      <c r="A3082" s="33" t="s">
        <v>270</v>
      </c>
      <c r="B3082" s="33" t="s">
        <v>271</v>
      </c>
      <c r="C3082" s="327">
        <v>74000</v>
      </c>
      <c r="D3082" s="327">
        <v>52424.79</v>
      </c>
      <c r="E3082" s="76">
        <v>70.84</v>
      </c>
    </row>
    <row r="3083" spans="1:5" ht="12.75">
      <c r="A3083" s="328" t="s">
        <v>272</v>
      </c>
      <c r="B3083" s="328" t="s">
        <v>273</v>
      </c>
      <c r="C3083" s="329" t="s">
        <v>115</v>
      </c>
      <c r="D3083" s="329">
        <v>6640.43</v>
      </c>
      <c r="E3083" s="366" t="s">
        <v>115</v>
      </c>
    </row>
    <row r="3084" spans="1:5" ht="12.75">
      <c r="A3084" s="328" t="s">
        <v>276</v>
      </c>
      <c r="B3084" s="328" t="s">
        <v>277</v>
      </c>
      <c r="C3084" s="329" t="s">
        <v>115</v>
      </c>
      <c r="D3084" s="329">
        <v>43846.58</v>
      </c>
      <c r="E3084" s="366" t="s">
        <v>115</v>
      </c>
    </row>
    <row r="3085" spans="1:5" ht="12.75">
      <c r="A3085" s="328" t="s">
        <v>278</v>
      </c>
      <c r="B3085" s="328" t="s">
        <v>279</v>
      </c>
      <c r="C3085" s="329" t="s">
        <v>115</v>
      </c>
      <c r="D3085" s="329">
        <v>1934.75</v>
      </c>
      <c r="E3085" s="366" t="s">
        <v>115</v>
      </c>
    </row>
    <row r="3086" spans="1:5" ht="12.75">
      <c r="A3086" s="328" t="s">
        <v>280</v>
      </c>
      <c r="B3086" s="328" t="s">
        <v>281</v>
      </c>
      <c r="C3086" s="329" t="s">
        <v>115</v>
      </c>
      <c r="D3086" s="329">
        <v>3.03</v>
      </c>
      <c r="E3086" s="366" t="s">
        <v>115</v>
      </c>
    </row>
    <row r="3087" spans="1:5" ht="12.75">
      <c r="A3087" s="33" t="s">
        <v>284</v>
      </c>
      <c r="B3087" s="33" t="s">
        <v>285</v>
      </c>
      <c r="C3087" s="327">
        <v>128000</v>
      </c>
      <c r="D3087" s="327">
        <v>41068.04</v>
      </c>
      <c r="E3087" s="76">
        <v>32.08</v>
      </c>
    </row>
    <row r="3088" spans="1:5" ht="12.75">
      <c r="A3088" s="328" t="s">
        <v>286</v>
      </c>
      <c r="B3088" s="328" t="s">
        <v>287</v>
      </c>
      <c r="C3088" s="329" t="s">
        <v>115</v>
      </c>
      <c r="D3088" s="329">
        <v>6987.65</v>
      </c>
      <c r="E3088" s="366" t="s">
        <v>115</v>
      </c>
    </row>
    <row r="3089" spans="1:5" ht="12.75">
      <c r="A3089" s="328" t="s">
        <v>288</v>
      </c>
      <c r="B3089" s="328" t="s">
        <v>289</v>
      </c>
      <c r="C3089" s="329" t="s">
        <v>115</v>
      </c>
      <c r="D3089" s="329">
        <v>750</v>
      </c>
      <c r="E3089" s="366" t="s">
        <v>115</v>
      </c>
    </row>
    <row r="3090" spans="1:5" ht="12.75">
      <c r="A3090" s="328" t="s">
        <v>290</v>
      </c>
      <c r="B3090" s="328" t="s">
        <v>291</v>
      </c>
      <c r="C3090" s="329" t="s">
        <v>115</v>
      </c>
      <c r="D3090" s="329">
        <v>0</v>
      </c>
      <c r="E3090" s="366" t="s">
        <v>115</v>
      </c>
    </row>
    <row r="3091" spans="1:5" ht="12.75">
      <c r="A3091" s="328" t="s">
        <v>292</v>
      </c>
      <c r="B3091" s="328" t="s">
        <v>293</v>
      </c>
      <c r="C3091" s="329" t="s">
        <v>115</v>
      </c>
      <c r="D3091" s="329">
        <v>3319.38</v>
      </c>
      <c r="E3091" s="366" t="s">
        <v>115</v>
      </c>
    </row>
    <row r="3092" spans="1:5" ht="12.75">
      <c r="A3092" s="328" t="s">
        <v>298</v>
      </c>
      <c r="B3092" s="328" t="s">
        <v>299</v>
      </c>
      <c r="C3092" s="329" t="s">
        <v>115</v>
      </c>
      <c r="D3092" s="329">
        <v>13750</v>
      </c>
      <c r="E3092" s="366" t="s">
        <v>115</v>
      </c>
    </row>
    <row r="3093" spans="1:5" ht="12.75">
      <c r="A3093" s="328" t="s">
        <v>300</v>
      </c>
      <c r="B3093" s="328" t="s">
        <v>301</v>
      </c>
      <c r="C3093" s="329" t="s">
        <v>115</v>
      </c>
      <c r="D3093" s="329">
        <v>9075.62</v>
      </c>
      <c r="E3093" s="366" t="s">
        <v>115</v>
      </c>
    </row>
    <row r="3094" spans="1:5" ht="12.75">
      <c r="A3094" s="328" t="s">
        <v>302</v>
      </c>
      <c r="B3094" s="328" t="s">
        <v>303</v>
      </c>
      <c r="C3094" s="329" t="s">
        <v>115</v>
      </c>
      <c r="D3094" s="329">
        <v>7185.39</v>
      </c>
      <c r="E3094" s="366" t="s">
        <v>115</v>
      </c>
    </row>
    <row r="3095" spans="1:5" ht="12.75">
      <c r="A3095" s="33" t="s">
        <v>304</v>
      </c>
      <c r="B3095" s="33" t="s">
        <v>305</v>
      </c>
      <c r="C3095" s="327">
        <v>2000</v>
      </c>
      <c r="D3095" s="327">
        <v>0</v>
      </c>
      <c r="E3095" s="76">
        <v>0</v>
      </c>
    </row>
    <row r="3096" spans="1:5" ht="12.75">
      <c r="A3096" s="328" t="s">
        <v>306</v>
      </c>
      <c r="B3096" s="328" t="s">
        <v>305</v>
      </c>
      <c r="C3096" s="329" t="s">
        <v>115</v>
      </c>
      <c r="D3096" s="329">
        <v>0</v>
      </c>
      <c r="E3096" s="366" t="s">
        <v>115</v>
      </c>
    </row>
    <row r="3097" spans="1:5" ht="12.75">
      <c r="A3097" s="33" t="s">
        <v>307</v>
      </c>
      <c r="B3097" s="33" t="s">
        <v>308</v>
      </c>
      <c r="C3097" s="327">
        <v>48600</v>
      </c>
      <c r="D3097" s="327">
        <v>6581.66</v>
      </c>
      <c r="E3097" s="76">
        <v>13.54</v>
      </c>
    </row>
    <row r="3098" spans="1:5" ht="12.75">
      <c r="A3098" s="328" t="s">
        <v>309</v>
      </c>
      <c r="B3098" s="328" t="s">
        <v>310</v>
      </c>
      <c r="C3098" s="329" t="s">
        <v>115</v>
      </c>
      <c r="D3098" s="329">
        <v>1791.66</v>
      </c>
      <c r="E3098" s="366" t="s">
        <v>115</v>
      </c>
    </row>
    <row r="3099" spans="1:5" ht="12.75">
      <c r="A3099" s="328" t="s">
        <v>311</v>
      </c>
      <c r="B3099" s="328" t="s">
        <v>312</v>
      </c>
      <c r="C3099" s="329" t="s">
        <v>115</v>
      </c>
      <c r="D3099" s="329">
        <v>2615</v>
      </c>
      <c r="E3099" s="366" t="s">
        <v>115</v>
      </c>
    </row>
    <row r="3100" spans="1:5" ht="12.75">
      <c r="A3100" s="328" t="s">
        <v>313</v>
      </c>
      <c r="B3100" s="328" t="s">
        <v>314</v>
      </c>
      <c r="C3100" s="329" t="s">
        <v>115</v>
      </c>
      <c r="D3100" s="329">
        <v>0</v>
      </c>
      <c r="E3100" s="366" t="s">
        <v>115</v>
      </c>
    </row>
    <row r="3101" spans="1:5" ht="12.75">
      <c r="A3101" s="328" t="s">
        <v>315</v>
      </c>
      <c r="B3101" s="328" t="s">
        <v>57</v>
      </c>
      <c r="C3101" s="329" t="s">
        <v>115</v>
      </c>
      <c r="D3101" s="329">
        <v>200</v>
      </c>
      <c r="E3101" s="366" t="s">
        <v>115</v>
      </c>
    </row>
    <row r="3102" spans="1:5" ht="12.75">
      <c r="A3102" s="328" t="s">
        <v>316</v>
      </c>
      <c r="B3102" s="328" t="s">
        <v>317</v>
      </c>
      <c r="C3102" s="329" t="s">
        <v>115</v>
      </c>
      <c r="D3102" s="329">
        <v>975</v>
      </c>
      <c r="E3102" s="366" t="s">
        <v>115</v>
      </c>
    </row>
    <row r="3103" spans="1:5" ht="12.75">
      <c r="A3103" s="328" t="s">
        <v>319</v>
      </c>
      <c r="B3103" s="328" t="s">
        <v>308</v>
      </c>
      <c r="C3103" s="329" t="s">
        <v>115</v>
      </c>
      <c r="D3103" s="329">
        <v>1000</v>
      </c>
      <c r="E3103" s="366" t="s">
        <v>115</v>
      </c>
    </row>
    <row r="3104" spans="1:5" ht="12.75">
      <c r="A3104" s="33" t="s">
        <v>326</v>
      </c>
      <c r="B3104" s="33" t="s">
        <v>327</v>
      </c>
      <c r="C3104" s="327">
        <v>700</v>
      </c>
      <c r="D3104" s="327">
        <v>75.44</v>
      </c>
      <c r="E3104" s="76">
        <v>10.78</v>
      </c>
    </row>
    <row r="3105" spans="1:5" ht="12.75">
      <c r="A3105" s="328" t="s">
        <v>328</v>
      </c>
      <c r="B3105" s="328" t="s">
        <v>329</v>
      </c>
      <c r="C3105" s="329" t="s">
        <v>115</v>
      </c>
      <c r="D3105" s="329">
        <v>62.5</v>
      </c>
      <c r="E3105" s="366" t="s">
        <v>115</v>
      </c>
    </row>
    <row r="3106" spans="1:5" ht="12.75">
      <c r="A3106" s="328" t="s">
        <v>331</v>
      </c>
      <c r="B3106" s="328" t="s">
        <v>332</v>
      </c>
      <c r="C3106" s="329" t="s">
        <v>115</v>
      </c>
      <c r="D3106" s="329">
        <v>12.94</v>
      </c>
      <c r="E3106" s="366" t="s">
        <v>115</v>
      </c>
    </row>
    <row r="3107" spans="1:5" ht="12.75">
      <c r="A3107" s="401" t="s">
        <v>667</v>
      </c>
      <c r="B3107" s="402"/>
      <c r="C3107" s="322">
        <v>60500</v>
      </c>
      <c r="D3107" s="322">
        <v>18243.71</v>
      </c>
      <c r="E3107" s="361">
        <v>30.15</v>
      </c>
    </row>
    <row r="3108" spans="1:5" ht="12.75">
      <c r="A3108" s="401" t="s">
        <v>1341</v>
      </c>
      <c r="B3108" s="402"/>
      <c r="C3108" s="322">
        <v>60500</v>
      </c>
      <c r="D3108" s="322">
        <v>18243.71</v>
      </c>
      <c r="E3108" s="361">
        <v>30.15</v>
      </c>
    </row>
    <row r="3109" spans="1:5" ht="12.75">
      <c r="A3109" s="33" t="s">
        <v>260</v>
      </c>
      <c r="B3109" s="33" t="s">
        <v>261</v>
      </c>
      <c r="C3109" s="327">
        <v>6000</v>
      </c>
      <c r="D3109" s="327">
        <v>680.32</v>
      </c>
      <c r="E3109" s="76">
        <v>11.34</v>
      </c>
    </row>
    <row r="3110" spans="1:5" ht="12.75">
      <c r="A3110" s="328" t="s">
        <v>262</v>
      </c>
      <c r="B3110" s="328" t="s">
        <v>263</v>
      </c>
      <c r="C3110" s="329" t="s">
        <v>115</v>
      </c>
      <c r="D3110" s="329">
        <v>680.32</v>
      </c>
      <c r="E3110" s="366" t="s">
        <v>115</v>
      </c>
    </row>
    <row r="3111" spans="1:5" ht="12.75">
      <c r="A3111" s="328" t="s">
        <v>266</v>
      </c>
      <c r="B3111" s="328" t="s">
        <v>267</v>
      </c>
      <c r="C3111" s="329" t="s">
        <v>115</v>
      </c>
      <c r="D3111" s="329">
        <v>0</v>
      </c>
      <c r="E3111" s="366" t="s">
        <v>115</v>
      </c>
    </row>
    <row r="3112" spans="1:5" ht="12.75">
      <c r="A3112" s="33" t="s">
        <v>270</v>
      </c>
      <c r="B3112" s="33" t="s">
        <v>271</v>
      </c>
      <c r="C3112" s="327">
        <v>11000</v>
      </c>
      <c r="D3112" s="327">
        <v>4674.61</v>
      </c>
      <c r="E3112" s="76">
        <v>42.5</v>
      </c>
    </row>
    <row r="3113" spans="1:5" ht="12.75">
      <c r="A3113" s="328" t="s">
        <v>272</v>
      </c>
      <c r="B3113" s="328" t="s">
        <v>273</v>
      </c>
      <c r="C3113" s="329" t="s">
        <v>115</v>
      </c>
      <c r="D3113" s="329">
        <v>4642.61</v>
      </c>
      <c r="E3113" s="366" t="s">
        <v>115</v>
      </c>
    </row>
    <row r="3114" spans="1:5" ht="12.75">
      <c r="A3114" s="328" t="s">
        <v>276</v>
      </c>
      <c r="B3114" s="328" t="s">
        <v>277</v>
      </c>
      <c r="C3114" s="329" t="s">
        <v>115</v>
      </c>
      <c r="D3114" s="329">
        <v>0</v>
      </c>
      <c r="E3114" s="366" t="s">
        <v>115</v>
      </c>
    </row>
    <row r="3115" spans="1:5" ht="12.75">
      <c r="A3115" s="328" t="s">
        <v>278</v>
      </c>
      <c r="B3115" s="328" t="s">
        <v>279</v>
      </c>
      <c r="C3115" s="329" t="s">
        <v>115</v>
      </c>
      <c r="D3115" s="329">
        <v>32</v>
      </c>
      <c r="E3115" s="366" t="s">
        <v>115</v>
      </c>
    </row>
    <row r="3116" spans="1:5" ht="12.75">
      <c r="A3116" s="33" t="s">
        <v>284</v>
      </c>
      <c r="B3116" s="33" t="s">
        <v>285</v>
      </c>
      <c r="C3116" s="327">
        <v>34000</v>
      </c>
      <c r="D3116" s="327">
        <v>11304.24</v>
      </c>
      <c r="E3116" s="76">
        <v>33.25</v>
      </c>
    </row>
    <row r="3117" spans="1:5" ht="12.75">
      <c r="A3117" s="328" t="s">
        <v>286</v>
      </c>
      <c r="B3117" s="328" t="s">
        <v>287</v>
      </c>
      <c r="C3117" s="329" t="s">
        <v>115</v>
      </c>
      <c r="D3117" s="329">
        <v>1211.18</v>
      </c>
      <c r="E3117" s="366" t="s">
        <v>115</v>
      </c>
    </row>
    <row r="3118" spans="1:5" ht="12.75">
      <c r="A3118" s="328" t="s">
        <v>288</v>
      </c>
      <c r="B3118" s="328" t="s">
        <v>289</v>
      </c>
      <c r="C3118" s="329" t="s">
        <v>115</v>
      </c>
      <c r="D3118" s="329">
        <v>186.25</v>
      </c>
      <c r="E3118" s="366" t="s">
        <v>115</v>
      </c>
    </row>
    <row r="3119" spans="1:5" ht="12.75">
      <c r="A3119" s="328" t="s">
        <v>290</v>
      </c>
      <c r="B3119" s="328" t="s">
        <v>291</v>
      </c>
      <c r="C3119" s="329" t="s">
        <v>115</v>
      </c>
      <c r="D3119" s="329">
        <v>0</v>
      </c>
      <c r="E3119" s="366" t="s">
        <v>115</v>
      </c>
    </row>
    <row r="3120" spans="1:5" ht="12.75">
      <c r="A3120" s="328" t="s">
        <v>292</v>
      </c>
      <c r="B3120" s="328" t="s">
        <v>293</v>
      </c>
      <c r="C3120" s="329" t="s">
        <v>115</v>
      </c>
      <c r="D3120" s="329">
        <v>1487.85</v>
      </c>
      <c r="E3120" s="366" t="s">
        <v>115</v>
      </c>
    </row>
    <row r="3121" spans="1:5" ht="12.75">
      <c r="A3121" s="328" t="s">
        <v>298</v>
      </c>
      <c r="B3121" s="328" t="s">
        <v>299</v>
      </c>
      <c r="C3121" s="329" t="s">
        <v>115</v>
      </c>
      <c r="D3121" s="329">
        <v>0</v>
      </c>
      <c r="E3121" s="366" t="s">
        <v>115</v>
      </c>
    </row>
    <row r="3122" spans="1:5" ht="12.75">
      <c r="A3122" s="328" t="s">
        <v>300</v>
      </c>
      <c r="B3122" s="328" t="s">
        <v>301</v>
      </c>
      <c r="C3122" s="329" t="s">
        <v>115</v>
      </c>
      <c r="D3122" s="329">
        <v>6729.58</v>
      </c>
      <c r="E3122" s="366" t="s">
        <v>115</v>
      </c>
    </row>
    <row r="3123" spans="1:5" ht="12.75">
      <c r="A3123" s="328" t="s">
        <v>302</v>
      </c>
      <c r="B3123" s="328" t="s">
        <v>303</v>
      </c>
      <c r="C3123" s="329" t="s">
        <v>115</v>
      </c>
      <c r="D3123" s="329">
        <v>1689.38</v>
      </c>
      <c r="E3123" s="366" t="s">
        <v>115</v>
      </c>
    </row>
    <row r="3124" spans="1:5" ht="12.75">
      <c r="A3124" s="33" t="s">
        <v>304</v>
      </c>
      <c r="B3124" s="33" t="s">
        <v>305</v>
      </c>
      <c r="C3124" s="327">
        <v>2000</v>
      </c>
      <c r="D3124" s="327">
        <v>0</v>
      </c>
      <c r="E3124" s="76">
        <v>0</v>
      </c>
    </row>
    <row r="3125" spans="1:5" ht="12.75">
      <c r="A3125" s="328" t="s">
        <v>306</v>
      </c>
      <c r="B3125" s="328" t="s">
        <v>305</v>
      </c>
      <c r="C3125" s="329" t="s">
        <v>115</v>
      </c>
      <c r="D3125" s="329">
        <v>0</v>
      </c>
      <c r="E3125" s="366" t="s">
        <v>115</v>
      </c>
    </row>
    <row r="3126" spans="1:5" ht="12.75">
      <c r="A3126" s="33" t="s">
        <v>307</v>
      </c>
      <c r="B3126" s="33" t="s">
        <v>308</v>
      </c>
      <c r="C3126" s="327">
        <v>7500</v>
      </c>
      <c r="D3126" s="327">
        <v>1584.54</v>
      </c>
      <c r="E3126" s="76">
        <v>21.13</v>
      </c>
    </row>
    <row r="3127" spans="1:5" ht="12.75">
      <c r="A3127" s="328" t="s">
        <v>311</v>
      </c>
      <c r="B3127" s="328" t="s">
        <v>312</v>
      </c>
      <c r="C3127" s="329" t="s">
        <v>115</v>
      </c>
      <c r="D3127" s="329">
        <v>0</v>
      </c>
      <c r="E3127" s="366" t="s">
        <v>115</v>
      </c>
    </row>
    <row r="3128" spans="1:5" ht="12.75">
      <c r="A3128" s="328" t="s">
        <v>313</v>
      </c>
      <c r="B3128" s="328" t="s">
        <v>314</v>
      </c>
      <c r="C3128" s="329" t="s">
        <v>115</v>
      </c>
      <c r="D3128" s="329">
        <v>718</v>
      </c>
      <c r="E3128" s="366" t="s">
        <v>115</v>
      </c>
    </row>
    <row r="3129" spans="1:5" ht="12.75">
      <c r="A3129" s="328" t="s">
        <v>315</v>
      </c>
      <c r="B3129" s="328" t="s">
        <v>57</v>
      </c>
      <c r="C3129" s="329" t="s">
        <v>115</v>
      </c>
      <c r="D3129" s="329">
        <v>0</v>
      </c>
      <c r="E3129" s="366" t="s">
        <v>115</v>
      </c>
    </row>
    <row r="3130" spans="1:5" ht="12.75">
      <c r="A3130" s="328" t="s">
        <v>316</v>
      </c>
      <c r="B3130" s="328" t="s">
        <v>317</v>
      </c>
      <c r="C3130" s="329" t="s">
        <v>115</v>
      </c>
      <c r="D3130" s="329">
        <v>0</v>
      </c>
      <c r="E3130" s="366" t="s">
        <v>115</v>
      </c>
    </row>
    <row r="3131" spans="1:5" ht="12.75">
      <c r="A3131" s="328" t="s">
        <v>319</v>
      </c>
      <c r="B3131" s="328" t="s">
        <v>308</v>
      </c>
      <c r="C3131" s="329" t="s">
        <v>115</v>
      </c>
      <c r="D3131" s="329">
        <v>866.54</v>
      </c>
      <c r="E3131" s="366" t="s">
        <v>115</v>
      </c>
    </row>
    <row r="3132" spans="1:5" ht="12.75">
      <c r="A3132" s="401" t="s">
        <v>670</v>
      </c>
      <c r="B3132" s="402"/>
      <c r="C3132" s="322">
        <v>160325</v>
      </c>
      <c r="D3132" s="322">
        <v>72370.39</v>
      </c>
      <c r="E3132" s="361">
        <v>45.14</v>
      </c>
    </row>
    <row r="3133" spans="1:5" ht="12.75">
      <c r="A3133" s="401" t="s">
        <v>779</v>
      </c>
      <c r="B3133" s="402"/>
      <c r="C3133" s="322">
        <v>67075</v>
      </c>
      <c r="D3133" s="322">
        <v>30463.76</v>
      </c>
      <c r="E3133" s="361">
        <v>45.42</v>
      </c>
    </row>
    <row r="3134" spans="1:5" ht="12.75">
      <c r="A3134" s="33" t="s">
        <v>243</v>
      </c>
      <c r="B3134" s="33" t="s">
        <v>244</v>
      </c>
      <c r="C3134" s="327">
        <v>55000</v>
      </c>
      <c r="D3134" s="327">
        <v>26149.15</v>
      </c>
      <c r="E3134" s="76">
        <v>47.54</v>
      </c>
    </row>
    <row r="3135" spans="1:5" ht="12.75">
      <c r="A3135" s="328" t="s">
        <v>245</v>
      </c>
      <c r="B3135" s="328" t="s">
        <v>246</v>
      </c>
      <c r="C3135" s="329" t="s">
        <v>115</v>
      </c>
      <c r="D3135" s="329">
        <v>26149.15</v>
      </c>
      <c r="E3135" s="366" t="s">
        <v>115</v>
      </c>
    </row>
    <row r="3136" spans="1:5" ht="12.75">
      <c r="A3136" s="33" t="s">
        <v>249</v>
      </c>
      <c r="B3136" s="33" t="s">
        <v>250</v>
      </c>
      <c r="C3136" s="327">
        <v>3000</v>
      </c>
      <c r="D3136" s="327">
        <v>0</v>
      </c>
      <c r="E3136" s="76">
        <v>0</v>
      </c>
    </row>
    <row r="3137" spans="1:5" ht="12.75">
      <c r="A3137" s="328" t="s">
        <v>251</v>
      </c>
      <c r="B3137" s="328" t="s">
        <v>250</v>
      </c>
      <c r="C3137" s="329" t="s">
        <v>115</v>
      </c>
      <c r="D3137" s="329">
        <v>0</v>
      </c>
      <c r="E3137" s="366" t="s">
        <v>115</v>
      </c>
    </row>
    <row r="3138" spans="1:5" ht="12.75">
      <c r="A3138" s="33" t="s">
        <v>252</v>
      </c>
      <c r="B3138" s="33" t="s">
        <v>253</v>
      </c>
      <c r="C3138" s="327">
        <v>9075</v>
      </c>
      <c r="D3138" s="327">
        <v>4314.61</v>
      </c>
      <c r="E3138" s="76">
        <v>47.54</v>
      </c>
    </row>
    <row r="3139" spans="1:5" ht="12.75">
      <c r="A3139" s="328" t="s">
        <v>256</v>
      </c>
      <c r="B3139" s="328" t="s">
        <v>257</v>
      </c>
      <c r="C3139" s="329" t="s">
        <v>115</v>
      </c>
      <c r="D3139" s="329">
        <v>4314.61</v>
      </c>
      <c r="E3139" s="366" t="s">
        <v>115</v>
      </c>
    </row>
    <row r="3140" spans="1:5" ht="12.75">
      <c r="A3140" s="401" t="s">
        <v>766</v>
      </c>
      <c r="B3140" s="402"/>
      <c r="C3140" s="322">
        <v>93250</v>
      </c>
      <c r="D3140" s="322">
        <v>41906.63</v>
      </c>
      <c r="E3140" s="361">
        <v>44.94</v>
      </c>
    </row>
    <row r="3141" spans="1:5" ht="12.75">
      <c r="A3141" s="33" t="s">
        <v>243</v>
      </c>
      <c r="B3141" s="33" t="s">
        <v>244</v>
      </c>
      <c r="C3141" s="327">
        <v>75000</v>
      </c>
      <c r="D3141" s="327">
        <v>35971.34</v>
      </c>
      <c r="E3141" s="76">
        <v>47.96</v>
      </c>
    </row>
    <row r="3142" spans="1:5" ht="12.75">
      <c r="A3142" s="328" t="s">
        <v>245</v>
      </c>
      <c r="B3142" s="328" t="s">
        <v>246</v>
      </c>
      <c r="C3142" s="329" t="s">
        <v>115</v>
      </c>
      <c r="D3142" s="329">
        <v>35971.34</v>
      </c>
      <c r="E3142" s="366" t="s">
        <v>115</v>
      </c>
    </row>
    <row r="3143" spans="1:5" ht="12.75">
      <c r="A3143" s="33" t="s">
        <v>249</v>
      </c>
      <c r="B3143" s="33" t="s">
        <v>250</v>
      </c>
      <c r="C3143" s="327">
        <v>5500</v>
      </c>
      <c r="D3143" s="327">
        <v>0</v>
      </c>
      <c r="E3143" s="76">
        <v>0</v>
      </c>
    </row>
    <row r="3144" spans="1:5" ht="12.75">
      <c r="A3144" s="328" t="s">
        <v>251</v>
      </c>
      <c r="B3144" s="328" t="s">
        <v>250</v>
      </c>
      <c r="C3144" s="329" t="s">
        <v>115</v>
      </c>
      <c r="D3144" s="329">
        <v>0</v>
      </c>
      <c r="E3144" s="366" t="s">
        <v>115</v>
      </c>
    </row>
    <row r="3145" spans="1:5" ht="12.75">
      <c r="A3145" s="33" t="s">
        <v>252</v>
      </c>
      <c r="B3145" s="33" t="s">
        <v>253</v>
      </c>
      <c r="C3145" s="327">
        <v>12750</v>
      </c>
      <c r="D3145" s="327">
        <v>5935.29</v>
      </c>
      <c r="E3145" s="76">
        <v>46.55</v>
      </c>
    </row>
    <row r="3146" spans="1:5" ht="12.75">
      <c r="A3146" s="328" t="s">
        <v>256</v>
      </c>
      <c r="B3146" s="328" t="s">
        <v>257</v>
      </c>
      <c r="C3146" s="329" t="s">
        <v>115</v>
      </c>
      <c r="D3146" s="329">
        <v>5935.29</v>
      </c>
      <c r="E3146" s="366" t="s">
        <v>115</v>
      </c>
    </row>
    <row r="3147" spans="1:5" ht="12.75">
      <c r="A3147" s="325" t="s">
        <v>688</v>
      </c>
      <c r="B3147" s="325" t="s">
        <v>926</v>
      </c>
      <c r="C3147" s="326">
        <v>976800</v>
      </c>
      <c r="D3147" s="326">
        <v>67481.35</v>
      </c>
      <c r="E3147" s="365">
        <v>6.91</v>
      </c>
    </row>
    <row r="3148" spans="1:5" ht="12.75">
      <c r="A3148" s="401" t="s">
        <v>665</v>
      </c>
      <c r="B3148" s="402"/>
      <c r="C3148" s="322">
        <v>216000</v>
      </c>
      <c r="D3148" s="322">
        <v>24604.27</v>
      </c>
      <c r="E3148" s="361">
        <v>11.39</v>
      </c>
    </row>
    <row r="3149" spans="1:5" ht="12.75">
      <c r="A3149" s="401" t="s">
        <v>666</v>
      </c>
      <c r="B3149" s="402"/>
      <c r="C3149" s="322">
        <v>216000</v>
      </c>
      <c r="D3149" s="322">
        <v>24604.27</v>
      </c>
      <c r="E3149" s="361">
        <v>11.39</v>
      </c>
    </row>
    <row r="3150" spans="1:5" ht="12.75">
      <c r="A3150" s="33" t="s">
        <v>260</v>
      </c>
      <c r="B3150" s="33" t="s">
        <v>261</v>
      </c>
      <c r="C3150" s="327">
        <v>3000</v>
      </c>
      <c r="D3150" s="327">
        <v>0</v>
      </c>
      <c r="E3150" s="76">
        <v>0</v>
      </c>
    </row>
    <row r="3151" spans="1:5" ht="12.75">
      <c r="A3151" s="328" t="s">
        <v>262</v>
      </c>
      <c r="B3151" s="328" t="s">
        <v>263</v>
      </c>
      <c r="C3151" s="329" t="s">
        <v>115</v>
      </c>
      <c r="D3151" s="329">
        <v>0</v>
      </c>
      <c r="E3151" s="366" t="s">
        <v>115</v>
      </c>
    </row>
    <row r="3152" spans="1:5" ht="12.75">
      <c r="A3152" s="33" t="s">
        <v>270</v>
      </c>
      <c r="B3152" s="33" t="s">
        <v>271</v>
      </c>
      <c r="C3152" s="327">
        <v>10000</v>
      </c>
      <c r="D3152" s="327">
        <v>776.88</v>
      </c>
      <c r="E3152" s="76">
        <v>7.77</v>
      </c>
    </row>
    <row r="3153" spans="1:5" ht="12.75">
      <c r="A3153" s="328" t="s">
        <v>272</v>
      </c>
      <c r="B3153" s="328" t="s">
        <v>273</v>
      </c>
      <c r="C3153" s="329" t="s">
        <v>115</v>
      </c>
      <c r="D3153" s="329">
        <v>776.88</v>
      </c>
      <c r="E3153" s="366" t="s">
        <v>115</v>
      </c>
    </row>
    <row r="3154" spans="1:5" ht="12.75">
      <c r="A3154" s="33" t="s">
        <v>284</v>
      </c>
      <c r="B3154" s="33" t="s">
        <v>285</v>
      </c>
      <c r="C3154" s="327">
        <v>153000</v>
      </c>
      <c r="D3154" s="327">
        <v>23827.39</v>
      </c>
      <c r="E3154" s="76">
        <v>15.57</v>
      </c>
    </row>
    <row r="3155" spans="1:5" ht="12.75">
      <c r="A3155" s="328" t="s">
        <v>286</v>
      </c>
      <c r="B3155" s="328" t="s">
        <v>287</v>
      </c>
      <c r="C3155" s="329" t="s">
        <v>115</v>
      </c>
      <c r="D3155" s="329">
        <v>0</v>
      </c>
      <c r="E3155" s="366" t="s">
        <v>115</v>
      </c>
    </row>
    <row r="3156" spans="1:5" ht="12.75">
      <c r="A3156" s="328" t="s">
        <v>298</v>
      </c>
      <c r="B3156" s="328" t="s">
        <v>299</v>
      </c>
      <c r="C3156" s="329" t="s">
        <v>115</v>
      </c>
      <c r="D3156" s="329">
        <v>23827.39</v>
      </c>
      <c r="E3156" s="366" t="s">
        <v>115</v>
      </c>
    </row>
    <row r="3157" spans="1:5" ht="12.75">
      <c r="A3157" s="328" t="s">
        <v>300</v>
      </c>
      <c r="B3157" s="328" t="s">
        <v>301</v>
      </c>
      <c r="C3157" s="329" t="s">
        <v>115</v>
      </c>
      <c r="D3157" s="329">
        <v>0</v>
      </c>
      <c r="E3157" s="366" t="s">
        <v>115</v>
      </c>
    </row>
    <row r="3158" spans="1:5" ht="12.75">
      <c r="A3158" s="328" t="s">
        <v>302</v>
      </c>
      <c r="B3158" s="328" t="s">
        <v>303</v>
      </c>
      <c r="C3158" s="329" t="s">
        <v>115</v>
      </c>
      <c r="D3158" s="329">
        <v>0</v>
      </c>
      <c r="E3158" s="366" t="s">
        <v>115</v>
      </c>
    </row>
    <row r="3159" spans="1:5" ht="12.75">
      <c r="A3159" s="33" t="s">
        <v>304</v>
      </c>
      <c r="B3159" s="33" t="s">
        <v>305</v>
      </c>
      <c r="C3159" s="327">
        <v>50000</v>
      </c>
      <c r="D3159" s="327">
        <v>0</v>
      </c>
      <c r="E3159" s="76">
        <v>0</v>
      </c>
    </row>
    <row r="3160" spans="1:5" ht="12.75">
      <c r="A3160" s="328" t="s">
        <v>306</v>
      </c>
      <c r="B3160" s="328" t="s">
        <v>305</v>
      </c>
      <c r="C3160" s="329" t="s">
        <v>115</v>
      </c>
      <c r="D3160" s="329">
        <v>0</v>
      </c>
      <c r="E3160" s="366" t="s">
        <v>115</v>
      </c>
    </row>
    <row r="3161" spans="1:5" ht="12.75">
      <c r="A3161" s="401" t="s">
        <v>762</v>
      </c>
      <c r="B3161" s="402"/>
      <c r="C3161" s="322">
        <v>55800</v>
      </c>
      <c r="D3161" s="322">
        <v>16363.02</v>
      </c>
      <c r="E3161" s="361">
        <v>29.32</v>
      </c>
    </row>
    <row r="3162" spans="1:5" ht="12.75">
      <c r="A3162" s="401" t="s">
        <v>763</v>
      </c>
      <c r="B3162" s="402"/>
      <c r="C3162" s="322">
        <v>55800</v>
      </c>
      <c r="D3162" s="322">
        <v>16363.02</v>
      </c>
      <c r="E3162" s="361">
        <v>29.32</v>
      </c>
    </row>
    <row r="3163" spans="1:5" ht="12.75">
      <c r="A3163" s="33" t="s">
        <v>260</v>
      </c>
      <c r="B3163" s="33" t="s">
        <v>261</v>
      </c>
      <c r="C3163" s="327">
        <v>5000</v>
      </c>
      <c r="D3163" s="327">
        <v>1463.02</v>
      </c>
      <c r="E3163" s="76">
        <v>29.26</v>
      </c>
    </row>
    <row r="3164" spans="1:5" ht="12.75">
      <c r="A3164" s="328" t="s">
        <v>262</v>
      </c>
      <c r="B3164" s="328" t="s">
        <v>263</v>
      </c>
      <c r="C3164" s="329" t="s">
        <v>115</v>
      </c>
      <c r="D3164" s="329">
        <v>1463.02</v>
      </c>
      <c r="E3164" s="366" t="s">
        <v>115</v>
      </c>
    </row>
    <row r="3165" spans="1:5" ht="12.75">
      <c r="A3165" s="33" t="s">
        <v>270</v>
      </c>
      <c r="B3165" s="33" t="s">
        <v>271</v>
      </c>
      <c r="C3165" s="327">
        <v>5000</v>
      </c>
      <c r="D3165" s="327">
        <v>0</v>
      </c>
      <c r="E3165" s="76">
        <v>0</v>
      </c>
    </row>
    <row r="3166" spans="1:5" ht="12.75">
      <c r="A3166" s="328" t="s">
        <v>272</v>
      </c>
      <c r="B3166" s="328" t="s">
        <v>273</v>
      </c>
      <c r="C3166" s="329" t="s">
        <v>115</v>
      </c>
      <c r="D3166" s="329">
        <v>0</v>
      </c>
      <c r="E3166" s="366" t="s">
        <v>115</v>
      </c>
    </row>
    <row r="3167" spans="1:5" ht="12.75">
      <c r="A3167" s="33" t="s">
        <v>284</v>
      </c>
      <c r="B3167" s="33" t="s">
        <v>285</v>
      </c>
      <c r="C3167" s="327">
        <v>40800</v>
      </c>
      <c r="D3167" s="327">
        <v>14900</v>
      </c>
      <c r="E3167" s="76">
        <v>36.52</v>
      </c>
    </row>
    <row r="3168" spans="1:5" ht="12.75">
      <c r="A3168" s="328" t="s">
        <v>298</v>
      </c>
      <c r="B3168" s="328" t="s">
        <v>299</v>
      </c>
      <c r="C3168" s="329" t="s">
        <v>115</v>
      </c>
      <c r="D3168" s="329">
        <v>14900</v>
      </c>
      <c r="E3168" s="366" t="s">
        <v>115</v>
      </c>
    </row>
    <row r="3169" spans="1:5" ht="12.75">
      <c r="A3169" s="33" t="s">
        <v>307</v>
      </c>
      <c r="B3169" s="33" t="s">
        <v>308</v>
      </c>
      <c r="C3169" s="327">
        <v>5000</v>
      </c>
      <c r="D3169" s="327">
        <v>0</v>
      </c>
      <c r="E3169" s="76">
        <v>0</v>
      </c>
    </row>
    <row r="3170" spans="1:5" ht="12.75">
      <c r="A3170" s="328" t="s">
        <v>313</v>
      </c>
      <c r="B3170" s="328" t="s">
        <v>314</v>
      </c>
      <c r="C3170" s="329" t="s">
        <v>115</v>
      </c>
      <c r="D3170" s="329">
        <v>0</v>
      </c>
      <c r="E3170" s="366" t="s">
        <v>115</v>
      </c>
    </row>
    <row r="3171" spans="1:5" ht="12.75">
      <c r="A3171" s="401" t="s">
        <v>667</v>
      </c>
      <c r="B3171" s="402"/>
      <c r="C3171" s="322">
        <v>180000</v>
      </c>
      <c r="D3171" s="322">
        <v>0</v>
      </c>
      <c r="E3171" s="361">
        <v>0</v>
      </c>
    </row>
    <row r="3172" spans="1:5" ht="12.75">
      <c r="A3172" s="401" t="s">
        <v>1341</v>
      </c>
      <c r="B3172" s="402"/>
      <c r="C3172" s="322">
        <v>180000</v>
      </c>
      <c r="D3172" s="322">
        <v>0</v>
      </c>
      <c r="E3172" s="361">
        <v>0</v>
      </c>
    </row>
    <row r="3173" spans="1:5" ht="12.75">
      <c r="A3173" s="33" t="s">
        <v>260</v>
      </c>
      <c r="B3173" s="33" t="s">
        <v>261</v>
      </c>
      <c r="C3173" s="327">
        <v>10000</v>
      </c>
      <c r="D3173" s="327">
        <v>0</v>
      </c>
      <c r="E3173" s="76">
        <v>0</v>
      </c>
    </row>
    <row r="3174" spans="1:5" ht="12.75">
      <c r="A3174" s="328" t="s">
        <v>262</v>
      </c>
      <c r="B3174" s="328" t="s">
        <v>263</v>
      </c>
      <c r="C3174" s="329" t="s">
        <v>115</v>
      </c>
      <c r="D3174" s="329">
        <v>0</v>
      </c>
      <c r="E3174" s="366" t="s">
        <v>115</v>
      </c>
    </row>
    <row r="3175" spans="1:5" ht="12.75">
      <c r="A3175" s="33" t="s">
        <v>284</v>
      </c>
      <c r="B3175" s="33" t="s">
        <v>285</v>
      </c>
      <c r="C3175" s="327">
        <v>80000</v>
      </c>
      <c r="D3175" s="327">
        <v>0</v>
      </c>
      <c r="E3175" s="76">
        <v>0</v>
      </c>
    </row>
    <row r="3176" spans="1:5" ht="12.75">
      <c r="A3176" s="328" t="s">
        <v>286</v>
      </c>
      <c r="B3176" s="328" t="s">
        <v>287</v>
      </c>
      <c r="C3176" s="329" t="s">
        <v>115</v>
      </c>
      <c r="D3176" s="329">
        <v>0</v>
      </c>
      <c r="E3176" s="366" t="s">
        <v>115</v>
      </c>
    </row>
    <row r="3177" spans="1:5" ht="12.75">
      <c r="A3177" s="328" t="s">
        <v>298</v>
      </c>
      <c r="B3177" s="328" t="s">
        <v>299</v>
      </c>
      <c r="C3177" s="329" t="s">
        <v>115</v>
      </c>
      <c r="D3177" s="329">
        <v>0</v>
      </c>
      <c r="E3177" s="366" t="s">
        <v>115</v>
      </c>
    </row>
    <row r="3178" spans="1:5" ht="12.75">
      <c r="A3178" s="33" t="s">
        <v>304</v>
      </c>
      <c r="B3178" s="33" t="s">
        <v>305</v>
      </c>
      <c r="C3178" s="327">
        <v>85000</v>
      </c>
      <c r="D3178" s="327">
        <v>0</v>
      </c>
      <c r="E3178" s="76">
        <v>0</v>
      </c>
    </row>
    <row r="3179" spans="1:5" ht="12.75">
      <c r="A3179" s="328" t="s">
        <v>306</v>
      </c>
      <c r="B3179" s="328" t="s">
        <v>305</v>
      </c>
      <c r="C3179" s="329" t="s">
        <v>115</v>
      </c>
      <c r="D3179" s="329">
        <v>0</v>
      </c>
      <c r="E3179" s="366" t="s">
        <v>115</v>
      </c>
    </row>
    <row r="3180" spans="1:5" ht="12.75">
      <c r="A3180" s="33" t="s">
        <v>307</v>
      </c>
      <c r="B3180" s="33" t="s">
        <v>308</v>
      </c>
      <c r="C3180" s="327">
        <v>5000</v>
      </c>
      <c r="D3180" s="327">
        <v>0</v>
      </c>
      <c r="E3180" s="76">
        <v>0</v>
      </c>
    </row>
    <row r="3181" spans="1:5" ht="12.75">
      <c r="A3181" s="328" t="s">
        <v>313</v>
      </c>
      <c r="B3181" s="328" t="s">
        <v>314</v>
      </c>
      <c r="C3181" s="329" t="s">
        <v>115</v>
      </c>
      <c r="D3181" s="329">
        <v>0</v>
      </c>
      <c r="E3181" s="366" t="s">
        <v>115</v>
      </c>
    </row>
    <row r="3182" spans="1:5" ht="12.75">
      <c r="A3182" s="401" t="s">
        <v>670</v>
      </c>
      <c r="B3182" s="402"/>
      <c r="C3182" s="322">
        <v>525000</v>
      </c>
      <c r="D3182" s="322">
        <v>26514.06</v>
      </c>
      <c r="E3182" s="361">
        <v>5.05</v>
      </c>
    </row>
    <row r="3183" spans="1:5" ht="12.75">
      <c r="A3183" s="401" t="s">
        <v>779</v>
      </c>
      <c r="B3183" s="402"/>
      <c r="C3183" s="322">
        <v>425000</v>
      </c>
      <c r="D3183" s="322">
        <v>9416.9</v>
      </c>
      <c r="E3183" s="361">
        <v>2.22</v>
      </c>
    </row>
    <row r="3184" spans="1:5" ht="12.75">
      <c r="A3184" s="33" t="s">
        <v>270</v>
      </c>
      <c r="B3184" s="33" t="s">
        <v>271</v>
      </c>
      <c r="C3184" s="327">
        <v>23900</v>
      </c>
      <c r="D3184" s="327">
        <v>7547.76</v>
      </c>
      <c r="E3184" s="76">
        <v>31.58</v>
      </c>
    </row>
    <row r="3185" spans="1:5" ht="12.75">
      <c r="A3185" s="328" t="s">
        <v>276</v>
      </c>
      <c r="B3185" s="328" t="s">
        <v>277</v>
      </c>
      <c r="C3185" s="329" t="s">
        <v>115</v>
      </c>
      <c r="D3185" s="329">
        <v>5150.23</v>
      </c>
      <c r="E3185" s="366" t="s">
        <v>115</v>
      </c>
    </row>
    <row r="3186" spans="1:5" ht="12.75">
      <c r="A3186" s="328" t="s">
        <v>278</v>
      </c>
      <c r="B3186" s="328" t="s">
        <v>279</v>
      </c>
      <c r="C3186" s="329" t="s">
        <v>115</v>
      </c>
      <c r="D3186" s="329">
        <v>2397.53</v>
      </c>
      <c r="E3186" s="366" t="s">
        <v>115</v>
      </c>
    </row>
    <row r="3187" spans="1:5" ht="12.75">
      <c r="A3187" s="33" t="s">
        <v>284</v>
      </c>
      <c r="B3187" s="33" t="s">
        <v>285</v>
      </c>
      <c r="C3187" s="327">
        <v>332000</v>
      </c>
      <c r="D3187" s="327">
        <v>540.14</v>
      </c>
      <c r="E3187" s="76">
        <v>0.16</v>
      </c>
    </row>
    <row r="3188" spans="1:5" ht="12.75">
      <c r="A3188" s="328" t="s">
        <v>288</v>
      </c>
      <c r="B3188" s="328" t="s">
        <v>289</v>
      </c>
      <c r="C3188" s="329" t="s">
        <v>115</v>
      </c>
      <c r="D3188" s="329">
        <v>0</v>
      </c>
      <c r="E3188" s="366" t="s">
        <v>115</v>
      </c>
    </row>
    <row r="3189" spans="1:5" ht="12.75">
      <c r="A3189" s="328" t="s">
        <v>292</v>
      </c>
      <c r="B3189" s="328" t="s">
        <v>293</v>
      </c>
      <c r="C3189" s="329" t="s">
        <v>115</v>
      </c>
      <c r="D3189" s="329">
        <v>540.14</v>
      </c>
      <c r="E3189" s="366" t="s">
        <v>115</v>
      </c>
    </row>
    <row r="3190" spans="1:5" ht="12.75">
      <c r="A3190" s="328" t="s">
        <v>298</v>
      </c>
      <c r="B3190" s="328" t="s">
        <v>299</v>
      </c>
      <c r="C3190" s="329" t="s">
        <v>115</v>
      </c>
      <c r="D3190" s="329">
        <v>0</v>
      </c>
      <c r="E3190" s="366" t="s">
        <v>115</v>
      </c>
    </row>
    <row r="3191" spans="1:5" ht="12.75">
      <c r="A3191" s="328" t="s">
        <v>302</v>
      </c>
      <c r="B3191" s="328" t="s">
        <v>303</v>
      </c>
      <c r="C3191" s="329" t="s">
        <v>115</v>
      </c>
      <c r="D3191" s="329">
        <v>0</v>
      </c>
      <c r="E3191" s="366" t="s">
        <v>115</v>
      </c>
    </row>
    <row r="3192" spans="1:5" ht="12.75">
      <c r="A3192" s="33" t="s">
        <v>304</v>
      </c>
      <c r="B3192" s="33" t="s">
        <v>305</v>
      </c>
      <c r="C3192" s="327">
        <v>65000</v>
      </c>
      <c r="D3192" s="327">
        <v>0</v>
      </c>
      <c r="E3192" s="76">
        <v>0</v>
      </c>
    </row>
    <row r="3193" spans="1:5" ht="12.75">
      <c r="A3193" s="328" t="s">
        <v>306</v>
      </c>
      <c r="B3193" s="328" t="s">
        <v>305</v>
      </c>
      <c r="C3193" s="329" t="s">
        <v>115</v>
      </c>
      <c r="D3193" s="329">
        <v>0</v>
      </c>
      <c r="E3193" s="366" t="s">
        <v>115</v>
      </c>
    </row>
    <row r="3194" spans="1:5" ht="12.75">
      <c r="A3194" s="33" t="s">
        <v>307</v>
      </c>
      <c r="B3194" s="33" t="s">
        <v>308</v>
      </c>
      <c r="C3194" s="327">
        <v>4100</v>
      </c>
      <c r="D3194" s="327">
        <v>1329</v>
      </c>
      <c r="E3194" s="76">
        <v>32.41</v>
      </c>
    </row>
    <row r="3195" spans="1:5" ht="12.75">
      <c r="A3195" s="328" t="s">
        <v>311</v>
      </c>
      <c r="B3195" s="328" t="s">
        <v>312</v>
      </c>
      <c r="C3195" s="329" t="s">
        <v>115</v>
      </c>
      <c r="D3195" s="329">
        <v>1329</v>
      </c>
      <c r="E3195" s="366" t="s">
        <v>115</v>
      </c>
    </row>
    <row r="3196" spans="1:5" ht="12.75">
      <c r="A3196" s="401" t="s">
        <v>780</v>
      </c>
      <c r="B3196" s="402"/>
      <c r="C3196" s="322">
        <v>70000</v>
      </c>
      <c r="D3196" s="322">
        <v>17097.16</v>
      </c>
      <c r="E3196" s="361">
        <v>24.42</v>
      </c>
    </row>
    <row r="3197" spans="1:5" ht="12.75">
      <c r="A3197" s="33" t="s">
        <v>270</v>
      </c>
      <c r="B3197" s="33" t="s">
        <v>271</v>
      </c>
      <c r="C3197" s="327">
        <v>21000</v>
      </c>
      <c r="D3197" s="327">
        <v>7097.16</v>
      </c>
      <c r="E3197" s="76">
        <v>33.8</v>
      </c>
    </row>
    <row r="3198" spans="1:5" ht="12.75">
      <c r="A3198" s="328" t="s">
        <v>276</v>
      </c>
      <c r="B3198" s="328" t="s">
        <v>277</v>
      </c>
      <c r="C3198" s="329" t="s">
        <v>115</v>
      </c>
      <c r="D3198" s="329">
        <v>2099.3</v>
      </c>
      <c r="E3198" s="366" t="s">
        <v>115</v>
      </c>
    </row>
    <row r="3199" spans="1:5" ht="12.75">
      <c r="A3199" s="328" t="s">
        <v>278</v>
      </c>
      <c r="B3199" s="328" t="s">
        <v>279</v>
      </c>
      <c r="C3199" s="329" t="s">
        <v>115</v>
      </c>
      <c r="D3199" s="329">
        <v>4997.86</v>
      </c>
      <c r="E3199" s="366" t="s">
        <v>115</v>
      </c>
    </row>
    <row r="3200" spans="1:5" ht="12.75">
      <c r="A3200" s="33" t="s">
        <v>284</v>
      </c>
      <c r="B3200" s="33" t="s">
        <v>285</v>
      </c>
      <c r="C3200" s="327">
        <v>49000</v>
      </c>
      <c r="D3200" s="327">
        <v>10000</v>
      </c>
      <c r="E3200" s="76">
        <v>20.41</v>
      </c>
    </row>
    <row r="3201" spans="1:5" ht="12.75">
      <c r="A3201" s="328" t="s">
        <v>286</v>
      </c>
      <c r="B3201" s="328" t="s">
        <v>287</v>
      </c>
      <c r="C3201" s="329" t="s">
        <v>115</v>
      </c>
      <c r="D3201" s="329">
        <v>0</v>
      </c>
      <c r="E3201" s="366" t="s">
        <v>115</v>
      </c>
    </row>
    <row r="3202" spans="1:5" ht="12.75">
      <c r="A3202" s="328" t="s">
        <v>288</v>
      </c>
      <c r="B3202" s="328" t="s">
        <v>289</v>
      </c>
      <c r="C3202" s="329" t="s">
        <v>115</v>
      </c>
      <c r="D3202" s="329">
        <v>0</v>
      </c>
      <c r="E3202" s="366" t="s">
        <v>115</v>
      </c>
    </row>
    <row r="3203" spans="1:5" ht="12.75">
      <c r="A3203" s="328" t="s">
        <v>298</v>
      </c>
      <c r="B3203" s="328" t="s">
        <v>299</v>
      </c>
      <c r="C3203" s="329" t="s">
        <v>115</v>
      </c>
      <c r="D3203" s="329">
        <v>10000</v>
      </c>
      <c r="E3203" s="366" t="s">
        <v>115</v>
      </c>
    </row>
    <row r="3204" spans="1:5" ht="12.75">
      <c r="A3204" s="401" t="s">
        <v>766</v>
      </c>
      <c r="B3204" s="402"/>
      <c r="C3204" s="322">
        <v>30000</v>
      </c>
      <c r="D3204" s="322">
        <v>0</v>
      </c>
      <c r="E3204" s="361">
        <v>0</v>
      </c>
    </row>
    <row r="3205" spans="1:5" ht="12.75">
      <c r="A3205" s="33" t="s">
        <v>284</v>
      </c>
      <c r="B3205" s="33" t="s">
        <v>285</v>
      </c>
      <c r="C3205" s="327">
        <v>25000</v>
      </c>
      <c r="D3205" s="327">
        <v>0</v>
      </c>
      <c r="E3205" s="76">
        <v>0</v>
      </c>
    </row>
    <row r="3206" spans="1:5" ht="12.75">
      <c r="A3206" s="328" t="s">
        <v>298</v>
      </c>
      <c r="B3206" s="328" t="s">
        <v>299</v>
      </c>
      <c r="C3206" s="329" t="s">
        <v>115</v>
      </c>
      <c r="D3206" s="329">
        <v>0</v>
      </c>
      <c r="E3206" s="366" t="s">
        <v>115</v>
      </c>
    </row>
    <row r="3207" spans="1:5" ht="12.75">
      <c r="A3207" s="33" t="s">
        <v>307</v>
      </c>
      <c r="B3207" s="33" t="s">
        <v>308</v>
      </c>
      <c r="C3207" s="327">
        <v>5000</v>
      </c>
      <c r="D3207" s="327">
        <v>0</v>
      </c>
      <c r="E3207" s="76">
        <v>0</v>
      </c>
    </row>
    <row r="3208" spans="1:5" ht="12.75">
      <c r="A3208" s="328" t="s">
        <v>313</v>
      </c>
      <c r="B3208" s="328" t="s">
        <v>314</v>
      </c>
      <c r="C3208" s="329" t="s">
        <v>115</v>
      </c>
      <c r="D3208" s="329">
        <v>0</v>
      </c>
      <c r="E3208" s="366" t="s">
        <v>115</v>
      </c>
    </row>
    <row r="3209" spans="1:5" ht="12.75">
      <c r="A3209" s="325" t="s">
        <v>927</v>
      </c>
      <c r="B3209" s="325" t="s">
        <v>928</v>
      </c>
      <c r="C3209" s="326">
        <v>80000</v>
      </c>
      <c r="D3209" s="326">
        <v>12040.74</v>
      </c>
      <c r="E3209" s="365">
        <v>15.05</v>
      </c>
    </row>
    <row r="3210" spans="1:5" ht="12.75">
      <c r="A3210" s="401" t="s">
        <v>665</v>
      </c>
      <c r="B3210" s="402"/>
      <c r="C3210" s="322">
        <v>35000</v>
      </c>
      <c r="D3210" s="322">
        <v>10710.42</v>
      </c>
      <c r="E3210" s="361">
        <v>30.6</v>
      </c>
    </row>
    <row r="3211" spans="1:5" ht="12.75">
      <c r="A3211" s="401" t="s">
        <v>666</v>
      </c>
      <c r="B3211" s="402"/>
      <c r="C3211" s="322">
        <v>35000</v>
      </c>
      <c r="D3211" s="322">
        <v>10710.42</v>
      </c>
      <c r="E3211" s="361">
        <v>30.6</v>
      </c>
    </row>
    <row r="3212" spans="1:5" ht="12.75">
      <c r="A3212" s="33" t="s">
        <v>399</v>
      </c>
      <c r="B3212" s="33" t="s">
        <v>400</v>
      </c>
      <c r="C3212" s="327">
        <v>15000</v>
      </c>
      <c r="D3212" s="327">
        <v>0</v>
      </c>
      <c r="E3212" s="76">
        <v>0</v>
      </c>
    </row>
    <row r="3213" spans="1:5" ht="12.75">
      <c r="A3213" s="328" t="s">
        <v>401</v>
      </c>
      <c r="B3213" s="328" t="s">
        <v>232</v>
      </c>
      <c r="C3213" s="329" t="s">
        <v>115</v>
      </c>
      <c r="D3213" s="329">
        <v>0</v>
      </c>
      <c r="E3213" s="366" t="s">
        <v>115</v>
      </c>
    </row>
    <row r="3214" spans="1:5" ht="12.75">
      <c r="A3214" s="328" t="s">
        <v>406</v>
      </c>
      <c r="B3214" s="328" t="s">
        <v>235</v>
      </c>
      <c r="C3214" s="329" t="s">
        <v>115</v>
      </c>
      <c r="D3214" s="329">
        <v>0</v>
      </c>
      <c r="E3214" s="366" t="s">
        <v>115</v>
      </c>
    </row>
    <row r="3215" spans="1:5" ht="12.75">
      <c r="A3215" s="33" t="s">
        <v>410</v>
      </c>
      <c r="B3215" s="33" t="s">
        <v>411</v>
      </c>
      <c r="C3215" s="327">
        <v>20000</v>
      </c>
      <c r="D3215" s="327">
        <v>10710.42</v>
      </c>
      <c r="E3215" s="76">
        <v>53.55</v>
      </c>
    </row>
    <row r="3216" spans="1:5" ht="12.75">
      <c r="A3216" s="328" t="s">
        <v>412</v>
      </c>
      <c r="B3216" s="328" t="s">
        <v>413</v>
      </c>
      <c r="C3216" s="329" t="s">
        <v>115</v>
      </c>
      <c r="D3216" s="329">
        <v>5089.77</v>
      </c>
      <c r="E3216" s="366" t="s">
        <v>115</v>
      </c>
    </row>
    <row r="3217" spans="1:5" ht="12.75">
      <c r="A3217" s="328" t="s">
        <v>415</v>
      </c>
      <c r="B3217" s="328" t="s">
        <v>416</v>
      </c>
      <c r="C3217" s="329" t="s">
        <v>115</v>
      </c>
      <c r="D3217" s="329">
        <v>5620.65</v>
      </c>
      <c r="E3217" s="366" t="s">
        <v>115</v>
      </c>
    </row>
    <row r="3218" spans="1:5" ht="12.75">
      <c r="A3218" s="401" t="s">
        <v>762</v>
      </c>
      <c r="B3218" s="402"/>
      <c r="C3218" s="322">
        <v>20000</v>
      </c>
      <c r="D3218" s="322">
        <v>1330.32</v>
      </c>
      <c r="E3218" s="361">
        <v>6.65</v>
      </c>
    </row>
    <row r="3219" spans="1:5" ht="12.75">
      <c r="A3219" s="401" t="s">
        <v>763</v>
      </c>
      <c r="B3219" s="402"/>
      <c r="C3219" s="322">
        <v>20000</v>
      </c>
      <c r="D3219" s="322">
        <v>1330.32</v>
      </c>
      <c r="E3219" s="361">
        <v>6.65</v>
      </c>
    </row>
    <row r="3220" spans="1:5" ht="12.75">
      <c r="A3220" s="33" t="s">
        <v>399</v>
      </c>
      <c r="B3220" s="33" t="s">
        <v>400</v>
      </c>
      <c r="C3220" s="327">
        <v>5000</v>
      </c>
      <c r="D3220" s="327">
        <v>0</v>
      </c>
      <c r="E3220" s="76">
        <v>0</v>
      </c>
    </row>
    <row r="3221" spans="1:5" ht="12.75">
      <c r="A3221" s="328" t="s">
        <v>401</v>
      </c>
      <c r="B3221" s="328" t="s">
        <v>232</v>
      </c>
      <c r="C3221" s="329" t="s">
        <v>115</v>
      </c>
      <c r="D3221" s="329">
        <v>0</v>
      </c>
      <c r="E3221" s="366" t="s">
        <v>115</v>
      </c>
    </row>
    <row r="3222" spans="1:5" ht="12.75">
      <c r="A3222" s="33" t="s">
        <v>410</v>
      </c>
      <c r="B3222" s="33" t="s">
        <v>411</v>
      </c>
      <c r="C3222" s="327">
        <v>15000</v>
      </c>
      <c r="D3222" s="327">
        <v>1330.32</v>
      </c>
      <c r="E3222" s="76">
        <v>8.87</v>
      </c>
    </row>
    <row r="3223" spans="1:5" ht="12.75">
      <c r="A3223" s="328" t="s">
        <v>412</v>
      </c>
      <c r="B3223" s="328" t="s">
        <v>413</v>
      </c>
      <c r="C3223" s="329" t="s">
        <v>115</v>
      </c>
      <c r="D3223" s="329">
        <v>1330.32</v>
      </c>
      <c r="E3223" s="366" t="s">
        <v>115</v>
      </c>
    </row>
    <row r="3224" spans="1:5" ht="12.75">
      <c r="A3224" s="328" t="s">
        <v>415</v>
      </c>
      <c r="B3224" s="328" t="s">
        <v>416</v>
      </c>
      <c r="C3224" s="329" t="s">
        <v>115</v>
      </c>
      <c r="D3224" s="329">
        <v>0</v>
      </c>
      <c r="E3224" s="366" t="s">
        <v>115</v>
      </c>
    </row>
    <row r="3225" spans="1:5" ht="12.75">
      <c r="A3225" s="401" t="s">
        <v>670</v>
      </c>
      <c r="B3225" s="402"/>
      <c r="C3225" s="322">
        <v>10000</v>
      </c>
      <c r="D3225" s="322">
        <v>0</v>
      </c>
      <c r="E3225" s="361">
        <v>0</v>
      </c>
    </row>
    <row r="3226" spans="1:5" ht="12.75">
      <c r="A3226" s="401" t="s">
        <v>779</v>
      </c>
      <c r="B3226" s="402"/>
      <c r="C3226" s="322">
        <v>10000</v>
      </c>
      <c r="D3226" s="322">
        <v>0</v>
      </c>
      <c r="E3226" s="361">
        <v>0</v>
      </c>
    </row>
    <row r="3227" spans="1:5" ht="12.75">
      <c r="A3227" s="33" t="s">
        <v>399</v>
      </c>
      <c r="B3227" s="33" t="s">
        <v>400</v>
      </c>
      <c r="C3227" s="327">
        <v>10000</v>
      </c>
      <c r="D3227" s="327">
        <v>0</v>
      </c>
      <c r="E3227" s="76">
        <v>0</v>
      </c>
    </row>
    <row r="3228" spans="1:5" ht="12.75">
      <c r="A3228" s="328" t="s">
        <v>401</v>
      </c>
      <c r="B3228" s="328" t="s">
        <v>232</v>
      </c>
      <c r="C3228" s="329" t="s">
        <v>115</v>
      </c>
      <c r="D3228" s="329">
        <v>0</v>
      </c>
      <c r="E3228" s="366" t="s">
        <v>115</v>
      </c>
    </row>
    <row r="3229" spans="1:5" ht="12.75">
      <c r="A3229" s="401" t="s">
        <v>672</v>
      </c>
      <c r="B3229" s="402"/>
      <c r="C3229" s="322">
        <v>15000</v>
      </c>
      <c r="D3229" s="322">
        <v>0</v>
      </c>
      <c r="E3229" s="361">
        <v>0</v>
      </c>
    </row>
    <row r="3230" spans="1:5" ht="12.75">
      <c r="A3230" s="401" t="s">
        <v>868</v>
      </c>
      <c r="B3230" s="402"/>
      <c r="C3230" s="322">
        <v>15000</v>
      </c>
      <c r="D3230" s="322">
        <v>0</v>
      </c>
      <c r="E3230" s="361">
        <v>0</v>
      </c>
    </row>
    <row r="3231" spans="1:5" ht="12.75">
      <c r="A3231" s="33" t="s">
        <v>410</v>
      </c>
      <c r="B3231" s="33" t="s">
        <v>411</v>
      </c>
      <c r="C3231" s="327">
        <v>15000</v>
      </c>
      <c r="D3231" s="327">
        <v>0</v>
      </c>
      <c r="E3231" s="76">
        <v>0</v>
      </c>
    </row>
    <row r="3232" spans="1:5" ht="12.75">
      <c r="A3232" s="328" t="s">
        <v>412</v>
      </c>
      <c r="B3232" s="328" t="s">
        <v>413</v>
      </c>
      <c r="C3232" s="329" t="s">
        <v>115</v>
      </c>
      <c r="D3232" s="329">
        <v>0</v>
      </c>
      <c r="E3232" s="366" t="s">
        <v>115</v>
      </c>
    </row>
    <row r="3233" spans="1:5" ht="12.75">
      <c r="A3233" s="328" t="s">
        <v>415</v>
      </c>
      <c r="B3233" s="328" t="s">
        <v>416</v>
      </c>
      <c r="C3233" s="329" t="s">
        <v>115</v>
      </c>
      <c r="D3233" s="329">
        <v>0</v>
      </c>
      <c r="E3233" s="366" t="s">
        <v>115</v>
      </c>
    </row>
    <row r="3234" spans="1:5" ht="12.75">
      <c r="A3234" s="325" t="s">
        <v>902</v>
      </c>
      <c r="B3234" s="325" t="s">
        <v>929</v>
      </c>
      <c r="C3234" s="326">
        <v>2930000</v>
      </c>
      <c r="D3234" s="326">
        <v>653019.44</v>
      </c>
      <c r="E3234" s="365">
        <v>22.29</v>
      </c>
    </row>
    <row r="3235" spans="1:5" ht="12.75">
      <c r="A3235" s="401" t="s">
        <v>667</v>
      </c>
      <c r="B3235" s="402"/>
      <c r="C3235" s="322">
        <v>400000</v>
      </c>
      <c r="D3235" s="322">
        <v>162999.31</v>
      </c>
      <c r="E3235" s="361">
        <v>40.75</v>
      </c>
    </row>
    <row r="3236" spans="1:5" ht="12.75">
      <c r="A3236" s="401" t="s">
        <v>668</v>
      </c>
      <c r="B3236" s="402"/>
      <c r="C3236" s="322">
        <v>400000</v>
      </c>
      <c r="D3236" s="322">
        <v>162999.31</v>
      </c>
      <c r="E3236" s="361">
        <v>40.75</v>
      </c>
    </row>
    <row r="3237" spans="1:5" ht="12.75">
      <c r="A3237" s="33" t="s">
        <v>427</v>
      </c>
      <c r="B3237" s="33" t="s">
        <v>428</v>
      </c>
      <c r="C3237" s="327">
        <v>400000</v>
      </c>
      <c r="D3237" s="327">
        <v>162999.31</v>
      </c>
      <c r="E3237" s="76">
        <v>40.75</v>
      </c>
    </row>
    <row r="3238" spans="1:5" ht="12.75">
      <c r="A3238" s="328" t="s">
        <v>429</v>
      </c>
      <c r="B3238" s="328" t="s">
        <v>428</v>
      </c>
      <c r="C3238" s="329" t="s">
        <v>115</v>
      </c>
      <c r="D3238" s="329">
        <v>162999.31</v>
      </c>
      <c r="E3238" s="366" t="s">
        <v>115</v>
      </c>
    </row>
    <row r="3239" spans="1:5" ht="12.75">
      <c r="A3239" s="401" t="s">
        <v>670</v>
      </c>
      <c r="B3239" s="402"/>
      <c r="C3239" s="322">
        <v>430000</v>
      </c>
      <c r="D3239" s="322">
        <v>200000</v>
      </c>
      <c r="E3239" s="361">
        <v>46.51</v>
      </c>
    </row>
    <row r="3240" spans="1:5" ht="12.75">
      <c r="A3240" s="401" t="s">
        <v>779</v>
      </c>
      <c r="B3240" s="402"/>
      <c r="C3240" s="322">
        <v>250000</v>
      </c>
      <c r="D3240" s="322">
        <v>200000</v>
      </c>
      <c r="E3240" s="361">
        <v>80</v>
      </c>
    </row>
    <row r="3241" spans="1:5" ht="12.75">
      <c r="A3241" s="33" t="s">
        <v>427</v>
      </c>
      <c r="B3241" s="33" t="s">
        <v>428</v>
      </c>
      <c r="C3241" s="327">
        <v>250000</v>
      </c>
      <c r="D3241" s="327">
        <v>200000</v>
      </c>
      <c r="E3241" s="76">
        <v>80</v>
      </c>
    </row>
    <row r="3242" spans="1:5" ht="12.75">
      <c r="A3242" s="328" t="s">
        <v>429</v>
      </c>
      <c r="B3242" s="328" t="s">
        <v>428</v>
      </c>
      <c r="C3242" s="329" t="s">
        <v>115</v>
      </c>
      <c r="D3242" s="329">
        <v>200000</v>
      </c>
      <c r="E3242" s="366" t="s">
        <v>115</v>
      </c>
    </row>
    <row r="3243" spans="1:5" ht="12.75">
      <c r="A3243" s="401" t="s">
        <v>671</v>
      </c>
      <c r="B3243" s="402"/>
      <c r="C3243" s="322">
        <v>180000</v>
      </c>
      <c r="D3243" s="322">
        <v>0</v>
      </c>
      <c r="E3243" s="361">
        <v>0</v>
      </c>
    </row>
    <row r="3244" spans="1:5" ht="12.75">
      <c r="A3244" s="33" t="s">
        <v>427</v>
      </c>
      <c r="B3244" s="33" t="s">
        <v>428</v>
      </c>
      <c r="C3244" s="327">
        <v>180000</v>
      </c>
      <c r="D3244" s="327">
        <v>0</v>
      </c>
      <c r="E3244" s="76">
        <v>0</v>
      </c>
    </row>
    <row r="3245" spans="1:5" ht="12.75">
      <c r="A3245" s="328" t="s">
        <v>429</v>
      </c>
      <c r="B3245" s="328" t="s">
        <v>428</v>
      </c>
      <c r="C3245" s="329" t="s">
        <v>115</v>
      </c>
      <c r="D3245" s="329">
        <v>0</v>
      </c>
      <c r="E3245" s="366" t="s">
        <v>115</v>
      </c>
    </row>
    <row r="3246" spans="1:5" ht="12.75">
      <c r="A3246" s="401" t="s">
        <v>767</v>
      </c>
      <c r="B3246" s="402"/>
      <c r="C3246" s="322">
        <v>2100000</v>
      </c>
      <c r="D3246" s="322">
        <v>290020.13</v>
      </c>
      <c r="E3246" s="361">
        <v>13.81</v>
      </c>
    </row>
    <row r="3247" spans="1:5" ht="12.75">
      <c r="A3247" s="401" t="s">
        <v>773</v>
      </c>
      <c r="B3247" s="402"/>
      <c r="C3247" s="322">
        <v>2100000</v>
      </c>
      <c r="D3247" s="322">
        <v>290020.13</v>
      </c>
      <c r="E3247" s="361">
        <v>13.81</v>
      </c>
    </row>
    <row r="3248" spans="1:5" ht="12.75">
      <c r="A3248" s="33" t="s">
        <v>427</v>
      </c>
      <c r="B3248" s="33" t="s">
        <v>428</v>
      </c>
      <c r="C3248" s="327">
        <v>2100000</v>
      </c>
      <c r="D3248" s="327">
        <v>290020.13</v>
      </c>
      <c r="E3248" s="76">
        <v>13.81</v>
      </c>
    </row>
    <row r="3249" spans="1:5" ht="12.75">
      <c r="A3249" s="328" t="s">
        <v>429</v>
      </c>
      <c r="B3249" s="328" t="s">
        <v>428</v>
      </c>
      <c r="C3249" s="329" t="s">
        <v>115</v>
      </c>
      <c r="D3249" s="329">
        <v>290020.13</v>
      </c>
      <c r="E3249" s="366" t="s">
        <v>115</v>
      </c>
    </row>
    <row r="3250" spans="1:5" ht="12.75">
      <c r="A3250" s="403" t="s">
        <v>930</v>
      </c>
      <c r="B3250" s="402"/>
      <c r="C3250" s="321">
        <v>2039000</v>
      </c>
      <c r="D3250" s="321">
        <v>884124</v>
      </c>
      <c r="E3250" s="363">
        <v>43.36</v>
      </c>
    </row>
    <row r="3251" spans="1:5" ht="12.75">
      <c r="A3251" s="401" t="s">
        <v>665</v>
      </c>
      <c r="B3251" s="402"/>
      <c r="C3251" s="322">
        <v>1560000</v>
      </c>
      <c r="D3251" s="322">
        <v>762808.24</v>
      </c>
      <c r="E3251" s="361">
        <v>48.9</v>
      </c>
    </row>
    <row r="3252" spans="1:5" ht="12.75">
      <c r="A3252" s="401" t="s">
        <v>666</v>
      </c>
      <c r="B3252" s="402"/>
      <c r="C3252" s="322">
        <v>1560000</v>
      </c>
      <c r="D3252" s="322">
        <v>762808.24</v>
      </c>
      <c r="E3252" s="361">
        <v>48.9</v>
      </c>
    </row>
    <row r="3253" spans="1:5" ht="12.75">
      <c r="A3253" s="401" t="s">
        <v>667</v>
      </c>
      <c r="B3253" s="402"/>
      <c r="C3253" s="322">
        <v>210000</v>
      </c>
      <c r="D3253" s="322">
        <v>70461.63</v>
      </c>
      <c r="E3253" s="361">
        <v>33.55</v>
      </c>
    </row>
    <row r="3254" spans="1:5" ht="12.75">
      <c r="A3254" s="401" t="s">
        <v>1341</v>
      </c>
      <c r="B3254" s="402"/>
      <c r="C3254" s="322">
        <v>210000</v>
      </c>
      <c r="D3254" s="322">
        <v>70461.63</v>
      </c>
      <c r="E3254" s="361">
        <v>33.55</v>
      </c>
    </row>
    <row r="3255" spans="1:5" ht="12.75">
      <c r="A3255" s="401" t="s">
        <v>670</v>
      </c>
      <c r="B3255" s="402"/>
      <c r="C3255" s="322">
        <v>259000</v>
      </c>
      <c r="D3255" s="322">
        <v>50854.13</v>
      </c>
      <c r="E3255" s="361">
        <v>19.63</v>
      </c>
    </row>
    <row r="3256" spans="1:5" ht="12.75">
      <c r="A3256" s="401" t="s">
        <v>780</v>
      </c>
      <c r="B3256" s="402"/>
      <c r="C3256" s="322">
        <v>174000</v>
      </c>
      <c r="D3256" s="322">
        <v>25080.41</v>
      </c>
      <c r="E3256" s="361">
        <v>14.41</v>
      </c>
    </row>
    <row r="3257" spans="1:5" ht="12.75">
      <c r="A3257" s="401" t="s">
        <v>766</v>
      </c>
      <c r="B3257" s="402"/>
      <c r="C3257" s="322">
        <v>55000</v>
      </c>
      <c r="D3257" s="322">
        <v>14294.72</v>
      </c>
      <c r="E3257" s="361">
        <v>25.99</v>
      </c>
    </row>
    <row r="3258" spans="1:5" ht="12.75">
      <c r="A3258" s="401" t="s">
        <v>931</v>
      </c>
      <c r="B3258" s="402"/>
      <c r="C3258" s="322">
        <v>30000</v>
      </c>
      <c r="D3258" s="322">
        <v>11479</v>
      </c>
      <c r="E3258" s="361">
        <v>38.26</v>
      </c>
    </row>
    <row r="3259" spans="1:5" ht="12.75">
      <c r="A3259" s="401" t="s">
        <v>672</v>
      </c>
      <c r="B3259" s="402"/>
      <c r="C3259" s="322">
        <v>10000</v>
      </c>
      <c r="D3259" s="322">
        <v>0</v>
      </c>
      <c r="E3259" s="361">
        <v>0</v>
      </c>
    </row>
    <row r="3260" spans="1:5" ht="12.75">
      <c r="A3260" s="401" t="s">
        <v>868</v>
      </c>
      <c r="B3260" s="402"/>
      <c r="C3260" s="322">
        <v>10000</v>
      </c>
      <c r="D3260" s="322">
        <v>0</v>
      </c>
      <c r="E3260" s="361">
        <v>0</v>
      </c>
    </row>
    <row r="3261" spans="1:5" ht="12.75">
      <c r="A3261" s="403" t="s">
        <v>1050</v>
      </c>
      <c r="B3261" s="402"/>
      <c r="C3261" s="321">
        <v>2039000</v>
      </c>
      <c r="D3261" s="321">
        <v>884124</v>
      </c>
      <c r="E3261" s="363">
        <v>43.36</v>
      </c>
    </row>
    <row r="3262" spans="1:5" ht="12.75">
      <c r="A3262" s="323" t="s">
        <v>827</v>
      </c>
      <c r="B3262" s="323" t="s">
        <v>828</v>
      </c>
      <c r="C3262" s="324">
        <v>2039000</v>
      </c>
      <c r="D3262" s="324">
        <v>884124</v>
      </c>
      <c r="E3262" s="364">
        <v>43.36</v>
      </c>
    </row>
    <row r="3263" spans="1:5" ht="12.75">
      <c r="A3263" s="325" t="s">
        <v>894</v>
      </c>
      <c r="B3263" s="325" t="s">
        <v>932</v>
      </c>
      <c r="C3263" s="326">
        <v>1530000</v>
      </c>
      <c r="D3263" s="326">
        <v>760070.07</v>
      </c>
      <c r="E3263" s="365">
        <v>49.68</v>
      </c>
    </row>
    <row r="3264" spans="1:5" ht="12.75">
      <c r="A3264" s="401" t="s">
        <v>665</v>
      </c>
      <c r="B3264" s="402"/>
      <c r="C3264" s="322">
        <v>1380000</v>
      </c>
      <c r="D3264" s="322">
        <v>712561.17</v>
      </c>
      <c r="E3264" s="361">
        <v>51.63</v>
      </c>
    </row>
    <row r="3265" spans="1:5" ht="12.75">
      <c r="A3265" s="401" t="s">
        <v>666</v>
      </c>
      <c r="B3265" s="402"/>
      <c r="C3265" s="322">
        <v>1380000</v>
      </c>
      <c r="D3265" s="322">
        <v>712561.17</v>
      </c>
      <c r="E3265" s="361">
        <v>51.63</v>
      </c>
    </row>
    <row r="3266" spans="1:5" ht="12.75">
      <c r="A3266" s="33" t="s">
        <v>243</v>
      </c>
      <c r="B3266" s="33" t="s">
        <v>244</v>
      </c>
      <c r="C3266" s="327">
        <v>1027400</v>
      </c>
      <c r="D3266" s="327">
        <v>527825.65</v>
      </c>
      <c r="E3266" s="76">
        <v>51.37</v>
      </c>
    </row>
    <row r="3267" spans="1:5" ht="12.75">
      <c r="A3267" s="328" t="s">
        <v>245</v>
      </c>
      <c r="B3267" s="328" t="s">
        <v>246</v>
      </c>
      <c r="C3267" s="329" t="s">
        <v>115</v>
      </c>
      <c r="D3267" s="329">
        <v>527825.65</v>
      </c>
      <c r="E3267" s="366" t="s">
        <v>115</v>
      </c>
    </row>
    <row r="3268" spans="1:5" ht="12.75">
      <c r="A3268" s="33" t="s">
        <v>249</v>
      </c>
      <c r="B3268" s="33" t="s">
        <v>250</v>
      </c>
      <c r="C3268" s="327">
        <v>40200</v>
      </c>
      <c r="D3268" s="327">
        <v>16666.8</v>
      </c>
      <c r="E3268" s="76">
        <v>41.46</v>
      </c>
    </row>
    <row r="3269" spans="1:5" ht="12.75">
      <c r="A3269" s="328" t="s">
        <v>251</v>
      </c>
      <c r="B3269" s="328" t="s">
        <v>250</v>
      </c>
      <c r="C3269" s="329" t="s">
        <v>115</v>
      </c>
      <c r="D3269" s="329">
        <v>16666.8</v>
      </c>
      <c r="E3269" s="366" t="s">
        <v>115</v>
      </c>
    </row>
    <row r="3270" spans="1:5" ht="12.75">
      <c r="A3270" s="33" t="s">
        <v>252</v>
      </c>
      <c r="B3270" s="33" t="s">
        <v>253</v>
      </c>
      <c r="C3270" s="327">
        <v>170100</v>
      </c>
      <c r="D3270" s="327">
        <v>87091.2</v>
      </c>
      <c r="E3270" s="76">
        <v>51.2</v>
      </c>
    </row>
    <row r="3271" spans="1:5" ht="12.75">
      <c r="A3271" s="328" t="s">
        <v>256</v>
      </c>
      <c r="B3271" s="328" t="s">
        <v>257</v>
      </c>
      <c r="C3271" s="329" t="s">
        <v>115</v>
      </c>
      <c r="D3271" s="329">
        <v>87091.2</v>
      </c>
      <c r="E3271" s="366" t="s">
        <v>115</v>
      </c>
    </row>
    <row r="3272" spans="1:5" ht="12.75">
      <c r="A3272" s="33" t="s">
        <v>260</v>
      </c>
      <c r="B3272" s="33" t="s">
        <v>261</v>
      </c>
      <c r="C3272" s="327">
        <v>26000</v>
      </c>
      <c r="D3272" s="327">
        <v>13697.2</v>
      </c>
      <c r="E3272" s="76">
        <v>52.68</v>
      </c>
    </row>
    <row r="3273" spans="1:5" ht="12.75">
      <c r="A3273" s="328" t="s">
        <v>262</v>
      </c>
      <c r="B3273" s="328" t="s">
        <v>263</v>
      </c>
      <c r="C3273" s="329" t="s">
        <v>115</v>
      </c>
      <c r="D3273" s="329">
        <v>1144.6</v>
      </c>
      <c r="E3273" s="366" t="s">
        <v>115</v>
      </c>
    </row>
    <row r="3274" spans="1:5" ht="12.75">
      <c r="A3274" s="328" t="s">
        <v>264</v>
      </c>
      <c r="B3274" s="328" t="s">
        <v>265</v>
      </c>
      <c r="C3274" s="329" t="s">
        <v>115</v>
      </c>
      <c r="D3274" s="329">
        <v>10677.6</v>
      </c>
      <c r="E3274" s="366" t="s">
        <v>115</v>
      </c>
    </row>
    <row r="3275" spans="1:5" ht="12.75">
      <c r="A3275" s="328" t="s">
        <v>266</v>
      </c>
      <c r="B3275" s="328" t="s">
        <v>267</v>
      </c>
      <c r="C3275" s="329" t="s">
        <v>115</v>
      </c>
      <c r="D3275" s="329">
        <v>1875</v>
      </c>
      <c r="E3275" s="366" t="s">
        <v>115</v>
      </c>
    </row>
    <row r="3276" spans="1:5" ht="12.75">
      <c r="A3276" s="33" t="s">
        <v>270</v>
      </c>
      <c r="B3276" s="33" t="s">
        <v>271</v>
      </c>
      <c r="C3276" s="327">
        <v>20700</v>
      </c>
      <c r="D3276" s="327">
        <v>8822.61</v>
      </c>
      <c r="E3276" s="76">
        <v>42.62</v>
      </c>
    </row>
    <row r="3277" spans="1:5" ht="12.75">
      <c r="A3277" s="328" t="s">
        <v>272</v>
      </c>
      <c r="B3277" s="328" t="s">
        <v>273</v>
      </c>
      <c r="C3277" s="329" t="s">
        <v>115</v>
      </c>
      <c r="D3277" s="329">
        <v>0</v>
      </c>
      <c r="E3277" s="366" t="s">
        <v>115</v>
      </c>
    </row>
    <row r="3278" spans="1:5" ht="12.75">
      <c r="A3278" s="328" t="s">
        <v>276</v>
      </c>
      <c r="B3278" s="328" t="s">
        <v>277</v>
      </c>
      <c r="C3278" s="329" t="s">
        <v>115</v>
      </c>
      <c r="D3278" s="329">
        <v>7601.65</v>
      </c>
      <c r="E3278" s="366" t="s">
        <v>115</v>
      </c>
    </row>
    <row r="3279" spans="1:5" ht="12.75">
      <c r="A3279" s="328" t="s">
        <v>278</v>
      </c>
      <c r="B3279" s="328" t="s">
        <v>279</v>
      </c>
      <c r="C3279" s="329" t="s">
        <v>115</v>
      </c>
      <c r="D3279" s="329">
        <v>907.45</v>
      </c>
      <c r="E3279" s="366" t="s">
        <v>115</v>
      </c>
    </row>
    <row r="3280" spans="1:5" ht="12.75">
      <c r="A3280" s="328" t="s">
        <v>280</v>
      </c>
      <c r="B3280" s="328" t="s">
        <v>281</v>
      </c>
      <c r="C3280" s="329" t="s">
        <v>115</v>
      </c>
      <c r="D3280" s="329">
        <v>313.51</v>
      </c>
      <c r="E3280" s="366" t="s">
        <v>115</v>
      </c>
    </row>
    <row r="3281" spans="1:5" ht="12.75">
      <c r="A3281" s="33" t="s">
        <v>284</v>
      </c>
      <c r="B3281" s="33" t="s">
        <v>285</v>
      </c>
      <c r="C3281" s="327">
        <v>92100</v>
      </c>
      <c r="D3281" s="327">
        <v>56457.71</v>
      </c>
      <c r="E3281" s="76">
        <v>61.3</v>
      </c>
    </row>
    <row r="3282" spans="1:5" ht="12.75">
      <c r="A3282" s="328" t="s">
        <v>286</v>
      </c>
      <c r="B3282" s="328" t="s">
        <v>287</v>
      </c>
      <c r="C3282" s="329" t="s">
        <v>115</v>
      </c>
      <c r="D3282" s="329">
        <v>1176.99</v>
      </c>
      <c r="E3282" s="366" t="s">
        <v>115</v>
      </c>
    </row>
    <row r="3283" spans="1:5" ht="12.75">
      <c r="A3283" s="328" t="s">
        <v>288</v>
      </c>
      <c r="B3283" s="328" t="s">
        <v>289</v>
      </c>
      <c r="C3283" s="329" t="s">
        <v>115</v>
      </c>
      <c r="D3283" s="329">
        <v>0</v>
      </c>
      <c r="E3283" s="366" t="s">
        <v>115</v>
      </c>
    </row>
    <row r="3284" spans="1:5" ht="12.75">
      <c r="A3284" s="328" t="s">
        <v>290</v>
      </c>
      <c r="B3284" s="328" t="s">
        <v>291</v>
      </c>
      <c r="C3284" s="329" t="s">
        <v>115</v>
      </c>
      <c r="D3284" s="329">
        <v>4450</v>
      </c>
      <c r="E3284" s="366" t="s">
        <v>115</v>
      </c>
    </row>
    <row r="3285" spans="1:5" ht="12.75">
      <c r="A3285" s="328" t="s">
        <v>292</v>
      </c>
      <c r="B3285" s="328" t="s">
        <v>293</v>
      </c>
      <c r="C3285" s="329" t="s">
        <v>115</v>
      </c>
      <c r="D3285" s="329">
        <v>648.22</v>
      </c>
      <c r="E3285" s="366" t="s">
        <v>115</v>
      </c>
    </row>
    <row r="3286" spans="1:5" ht="12.75">
      <c r="A3286" s="328" t="s">
        <v>298</v>
      </c>
      <c r="B3286" s="328" t="s">
        <v>299</v>
      </c>
      <c r="C3286" s="329" t="s">
        <v>115</v>
      </c>
      <c r="D3286" s="329">
        <v>15580</v>
      </c>
      <c r="E3286" s="366" t="s">
        <v>115</v>
      </c>
    </row>
    <row r="3287" spans="1:5" ht="12.75">
      <c r="A3287" s="328" t="s">
        <v>300</v>
      </c>
      <c r="B3287" s="328" t="s">
        <v>301</v>
      </c>
      <c r="C3287" s="329" t="s">
        <v>115</v>
      </c>
      <c r="D3287" s="329">
        <v>25002.5</v>
      </c>
      <c r="E3287" s="366" t="s">
        <v>115</v>
      </c>
    </row>
    <row r="3288" spans="1:5" ht="12.75">
      <c r="A3288" s="328" t="s">
        <v>302</v>
      </c>
      <c r="B3288" s="328" t="s">
        <v>303</v>
      </c>
      <c r="C3288" s="329" t="s">
        <v>115</v>
      </c>
      <c r="D3288" s="329">
        <v>9600</v>
      </c>
      <c r="E3288" s="366" t="s">
        <v>115</v>
      </c>
    </row>
    <row r="3289" spans="1:5" ht="12.75">
      <c r="A3289" s="33" t="s">
        <v>307</v>
      </c>
      <c r="B3289" s="33" t="s">
        <v>308</v>
      </c>
      <c r="C3289" s="327">
        <v>3500</v>
      </c>
      <c r="D3289" s="327">
        <v>2000</v>
      </c>
      <c r="E3289" s="76">
        <v>57.14</v>
      </c>
    </row>
    <row r="3290" spans="1:5" ht="12.75">
      <c r="A3290" s="328" t="s">
        <v>313</v>
      </c>
      <c r="B3290" s="328" t="s">
        <v>314</v>
      </c>
      <c r="C3290" s="329" t="s">
        <v>115</v>
      </c>
      <c r="D3290" s="329">
        <v>0</v>
      </c>
      <c r="E3290" s="366" t="s">
        <v>115</v>
      </c>
    </row>
    <row r="3291" spans="1:5" ht="12.75">
      <c r="A3291" s="328" t="s">
        <v>315</v>
      </c>
      <c r="B3291" s="328" t="s">
        <v>57</v>
      </c>
      <c r="C3291" s="329" t="s">
        <v>115</v>
      </c>
      <c r="D3291" s="329">
        <v>2000</v>
      </c>
      <c r="E3291" s="366" t="s">
        <v>115</v>
      </c>
    </row>
    <row r="3292" spans="1:5" ht="12.75">
      <c r="A3292" s="401" t="s">
        <v>667</v>
      </c>
      <c r="B3292" s="402"/>
      <c r="C3292" s="322">
        <v>150000</v>
      </c>
      <c r="D3292" s="322">
        <v>47508.9</v>
      </c>
      <c r="E3292" s="361">
        <v>31.67</v>
      </c>
    </row>
    <row r="3293" spans="1:5" ht="12.75">
      <c r="A3293" s="401" t="s">
        <v>1341</v>
      </c>
      <c r="B3293" s="402"/>
      <c r="C3293" s="322">
        <v>150000</v>
      </c>
      <c r="D3293" s="322">
        <v>47508.9</v>
      </c>
      <c r="E3293" s="361">
        <v>31.67</v>
      </c>
    </row>
    <row r="3294" spans="1:5" ht="12.75">
      <c r="A3294" s="33" t="s">
        <v>249</v>
      </c>
      <c r="B3294" s="33" t="s">
        <v>250</v>
      </c>
      <c r="C3294" s="327">
        <v>25000</v>
      </c>
      <c r="D3294" s="327">
        <v>3333.36</v>
      </c>
      <c r="E3294" s="76">
        <v>13.33</v>
      </c>
    </row>
    <row r="3295" spans="1:5" ht="12.75">
      <c r="A3295" s="328" t="s">
        <v>251</v>
      </c>
      <c r="B3295" s="328" t="s">
        <v>250</v>
      </c>
      <c r="C3295" s="329" t="s">
        <v>115</v>
      </c>
      <c r="D3295" s="329">
        <v>3333.36</v>
      </c>
      <c r="E3295" s="366" t="s">
        <v>115</v>
      </c>
    </row>
    <row r="3296" spans="1:5" ht="12.75">
      <c r="A3296" s="33" t="s">
        <v>260</v>
      </c>
      <c r="B3296" s="33" t="s">
        <v>261</v>
      </c>
      <c r="C3296" s="327">
        <v>24000</v>
      </c>
      <c r="D3296" s="327">
        <v>3979.56</v>
      </c>
      <c r="E3296" s="76">
        <v>16.58</v>
      </c>
    </row>
    <row r="3297" spans="1:5" ht="12.75">
      <c r="A3297" s="328" t="s">
        <v>262</v>
      </c>
      <c r="B3297" s="328" t="s">
        <v>263</v>
      </c>
      <c r="C3297" s="329" t="s">
        <v>115</v>
      </c>
      <c r="D3297" s="329">
        <v>425.76</v>
      </c>
      <c r="E3297" s="366" t="s">
        <v>115</v>
      </c>
    </row>
    <row r="3298" spans="1:5" ht="12.75">
      <c r="A3298" s="328" t="s">
        <v>264</v>
      </c>
      <c r="B3298" s="328" t="s">
        <v>265</v>
      </c>
      <c r="C3298" s="329" t="s">
        <v>115</v>
      </c>
      <c r="D3298" s="329">
        <v>2428.8</v>
      </c>
      <c r="E3298" s="366" t="s">
        <v>115</v>
      </c>
    </row>
    <row r="3299" spans="1:5" ht="12.75">
      <c r="A3299" s="328" t="s">
        <v>266</v>
      </c>
      <c r="B3299" s="328" t="s">
        <v>267</v>
      </c>
      <c r="C3299" s="329" t="s">
        <v>115</v>
      </c>
      <c r="D3299" s="329">
        <v>1125</v>
      </c>
      <c r="E3299" s="366" t="s">
        <v>115</v>
      </c>
    </row>
    <row r="3300" spans="1:5" ht="12.75">
      <c r="A3300" s="328" t="s">
        <v>268</v>
      </c>
      <c r="B3300" s="328" t="s">
        <v>269</v>
      </c>
      <c r="C3300" s="329" t="s">
        <v>115</v>
      </c>
      <c r="D3300" s="329">
        <v>0</v>
      </c>
      <c r="E3300" s="366" t="s">
        <v>115</v>
      </c>
    </row>
    <row r="3301" spans="1:5" ht="12.75">
      <c r="A3301" s="33" t="s">
        <v>270</v>
      </c>
      <c r="B3301" s="33" t="s">
        <v>271</v>
      </c>
      <c r="C3301" s="327">
        <v>14000</v>
      </c>
      <c r="D3301" s="327">
        <v>5246.96</v>
      </c>
      <c r="E3301" s="76">
        <v>37.48</v>
      </c>
    </row>
    <row r="3302" spans="1:5" ht="12.75">
      <c r="A3302" s="328" t="s">
        <v>272</v>
      </c>
      <c r="B3302" s="328" t="s">
        <v>273</v>
      </c>
      <c r="C3302" s="329" t="s">
        <v>115</v>
      </c>
      <c r="D3302" s="329">
        <v>880.49</v>
      </c>
      <c r="E3302" s="366" t="s">
        <v>115</v>
      </c>
    </row>
    <row r="3303" spans="1:5" ht="12.75">
      <c r="A3303" s="328" t="s">
        <v>276</v>
      </c>
      <c r="B3303" s="328" t="s">
        <v>277</v>
      </c>
      <c r="C3303" s="329" t="s">
        <v>115</v>
      </c>
      <c r="D3303" s="329">
        <v>2137.54</v>
      </c>
      <c r="E3303" s="366" t="s">
        <v>115</v>
      </c>
    </row>
    <row r="3304" spans="1:5" ht="12.75">
      <c r="A3304" s="328" t="s">
        <v>278</v>
      </c>
      <c r="B3304" s="328" t="s">
        <v>279</v>
      </c>
      <c r="C3304" s="329" t="s">
        <v>115</v>
      </c>
      <c r="D3304" s="329">
        <v>485.18</v>
      </c>
      <c r="E3304" s="366" t="s">
        <v>115</v>
      </c>
    </row>
    <row r="3305" spans="1:5" ht="12.75">
      <c r="A3305" s="328" t="s">
        <v>280</v>
      </c>
      <c r="B3305" s="328" t="s">
        <v>281</v>
      </c>
      <c r="C3305" s="329" t="s">
        <v>115</v>
      </c>
      <c r="D3305" s="329">
        <v>1743.75</v>
      </c>
      <c r="E3305" s="366" t="s">
        <v>115</v>
      </c>
    </row>
    <row r="3306" spans="1:5" ht="12.75">
      <c r="A3306" s="33" t="s">
        <v>284</v>
      </c>
      <c r="B3306" s="33" t="s">
        <v>285</v>
      </c>
      <c r="C3306" s="327">
        <v>45000</v>
      </c>
      <c r="D3306" s="327">
        <v>13456.93</v>
      </c>
      <c r="E3306" s="76">
        <v>29.9</v>
      </c>
    </row>
    <row r="3307" spans="1:5" ht="12.75">
      <c r="A3307" s="328" t="s">
        <v>286</v>
      </c>
      <c r="B3307" s="328" t="s">
        <v>287</v>
      </c>
      <c r="C3307" s="329" t="s">
        <v>115</v>
      </c>
      <c r="D3307" s="329">
        <v>174.4</v>
      </c>
      <c r="E3307" s="366" t="s">
        <v>115</v>
      </c>
    </row>
    <row r="3308" spans="1:5" ht="12.75">
      <c r="A3308" s="328" t="s">
        <v>288</v>
      </c>
      <c r="B3308" s="328" t="s">
        <v>289</v>
      </c>
      <c r="C3308" s="329" t="s">
        <v>115</v>
      </c>
      <c r="D3308" s="329">
        <v>431.25</v>
      </c>
      <c r="E3308" s="366" t="s">
        <v>115</v>
      </c>
    </row>
    <row r="3309" spans="1:5" ht="12.75">
      <c r="A3309" s="328" t="s">
        <v>290</v>
      </c>
      <c r="B3309" s="328" t="s">
        <v>291</v>
      </c>
      <c r="C3309" s="329" t="s">
        <v>115</v>
      </c>
      <c r="D3309" s="329">
        <v>1500</v>
      </c>
      <c r="E3309" s="366" t="s">
        <v>115</v>
      </c>
    </row>
    <row r="3310" spans="1:5" ht="12.75">
      <c r="A3310" s="328" t="s">
        <v>292</v>
      </c>
      <c r="B3310" s="328" t="s">
        <v>293</v>
      </c>
      <c r="C3310" s="329" t="s">
        <v>115</v>
      </c>
      <c r="D3310" s="329">
        <v>100.49</v>
      </c>
      <c r="E3310" s="366" t="s">
        <v>115</v>
      </c>
    </row>
    <row r="3311" spans="1:5" ht="12.75">
      <c r="A3311" s="328" t="s">
        <v>296</v>
      </c>
      <c r="B3311" s="328" t="s">
        <v>297</v>
      </c>
      <c r="C3311" s="329" t="s">
        <v>115</v>
      </c>
      <c r="D3311" s="329">
        <v>400</v>
      </c>
      <c r="E3311" s="366" t="s">
        <v>115</v>
      </c>
    </row>
    <row r="3312" spans="1:5" ht="12.75">
      <c r="A3312" s="328" t="s">
        <v>298</v>
      </c>
      <c r="B3312" s="328" t="s">
        <v>299</v>
      </c>
      <c r="C3312" s="329" t="s">
        <v>115</v>
      </c>
      <c r="D3312" s="329">
        <v>3125</v>
      </c>
      <c r="E3312" s="366" t="s">
        <v>115</v>
      </c>
    </row>
    <row r="3313" spans="1:5" ht="12.75">
      <c r="A3313" s="328" t="s">
        <v>300</v>
      </c>
      <c r="B3313" s="328" t="s">
        <v>301</v>
      </c>
      <c r="C3313" s="329" t="s">
        <v>115</v>
      </c>
      <c r="D3313" s="329">
        <v>3302.79</v>
      </c>
      <c r="E3313" s="366" t="s">
        <v>115</v>
      </c>
    </row>
    <row r="3314" spans="1:5" ht="12.75">
      <c r="A3314" s="328" t="s">
        <v>302</v>
      </c>
      <c r="B3314" s="328" t="s">
        <v>303</v>
      </c>
      <c r="C3314" s="329" t="s">
        <v>115</v>
      </c>
      <c r="D3314" s="329">
        <v>4423</v>
      </c>
      <c r="E3314" s="366" t="s">
        <v>115</v>
      </c>
    </row>
    <row r="3315" spans="1:5" ht="12.75">
      <c r="A3315" s="33" t="s">
        <v>304</v>
      </c>
      <c r="B3315" s="33" t="s">
        <v>305</v>
      </c>
      <c r="C3315" s="327">
        <v>2000</v>
      </c>
      <c r="D3315" s="327">
        <v>0</v>
      </c>
      <c r="E3315" s="76">
        <v>0</v>
      </c>
    </row>
    <row r="3316" spans="1:5" ht="12.75">
      <c r="A3316" s="328" t="s">
        <v>306</v>
      </c>
      <c r="B3316" s="328" t="s">
        <v>305</v>
      </c>
      <c r="C3316" s="329" t="s">
        <v>115</v>
      </c>
      <c r="D3316" s="329">
        <v>0</v>
      </c>
      <c r="E3316" s="366" t="s">
        <v>115</v>
      </c>
    </row>
    <row r="3317" spans="1:5" ht="12.75">
      <c r="A3317" s="33" t="s">
        <v>307</v>
      </c>
      <c r="B3317" s="33" t="s">
        <v>308</v>
      </c>
      <c r="C3317" s="327">
        <v>39500</v>
      </c>
      <c r="D3317" s="327">
        <v>21492.09</v>
      </c>
      <c r="E3317" s="76">
        <v>54.41</v>
      </c>
    </row>
    <row r="3318" spans="1:5" ht="12.75">
      <c r="A3318" s="328" t="s">
        <v>309</v>
      </c>
      <c r="B3318" s="328" t="s">
        <v>310</v>
      </c>
      <c r="C3318" s="329" t="s">
        <v>115</v>
      </c>
      <c r="D3318" s="329">
        <v>7614.58</v>
      </c>
      <c r="E3318" s="366" t="s">
        <v>115</v>
      </c>
    </row>
    <row r="3319" spans="1:5" ht="12.75">
      <c r="A3319" s="328" t="s">
        <v>311</v>
      </c>
      <c r="B3319" s="328" t="s">
        <v>312</v>
      </c>
      <c r="C3319" s="329" t="s">
        <v>115</v>
      </c>
      <c r="D3319" s="329">
        <v>4490.24</v>
      </c>
      <c r="E3319" s="366" t="s">
        <v>115</v>
      </c>
    </row>
    <row r="3320" spans="1:5" ht="12.75">
      <c r="A3320" s="328" t="s">
        <v>313</v>
      </c>
      <c r="B3320" s="328" t="s">
        <v>314</v>
      </c>
      <c r="C3320" s="329" t="s">
        <v>115</v>
      </c>
      <c r="D3320" s="329">
        <v>0</v>
      </c>
      <c r="E3320" s="366" t="s">
        <v>115</v>
      </c>
    </row>
    <row r="3321" spans="1:5" ht="12.75">
      <c r="A3321" s="328" t="s">
        <v>315</v>
      </c>
      <c r="B3321" s="328" t="s">
        <v>57</v>
      </c>
      <c r="C3321" s="329" t="s">
        <v>115</v>
      </c>
      <c r="D3321" s="329">
        <v>8000</v>
      </c>
      <c r="E3321" s="366" t="s">
        <v>115</v>
      </c>
    </row>
    <row r="3322" spans="1:5" ht="12.75">
      <c r="A3322" s="328" t="s">
        <v>316</v>
      </c>
      <c r="B3322" s="328" t="s">
        <v>317</v>
      </c>
      <c r="C3322" s="329" t="s">
        <v>115</v>
      </c>
      <c r="D3322" s="329">
        <v>542.5</v>
      </c>
      <c r="E3322" s="366" t="s">
        <v>115</v>
      </c>
    </row>
    <row r="3323" spans="1:5" ht="12.75">
      <c r="A3323" s="328" t="s">
        <v>319</v>
      </c>
      <c r="B3323" s="328" t="s">
        <v>308</v>
      </c>
      <c r="C3323" s="329" t="s">
        <v>115</v>
      </c>
      <c r="D3323" s="329">
        <v>844.77</v>
      </c>
      <c r="E3323" s="366" t="s">
        <v>115</v>
      </c>
    </row>
    <row r="3324" spans="1:5" ht="12.75">
      <c r="A3324" s="33" t="s">
        <v>326</v>
      </c>
      <c r="B3324" s="33" t="s">
        <v>327</v>
      </c>
      <c r="C3324" s="327">
        <v>500</v>
      </c>
      <c r="D3324" s="327">
        <v>0</v>
      </c>
      <c r="E3324" s="76">
        <v>0</v>
      </c>
    </row>
    <row r="3325" spans="1:5" ht="12.75">
      <c r="A3325" s="328" t="s">
        <v>328</v>
      </c>
      <c r="B3325" s="328" t="s">
        <v>329</v>
      </c>
      <c r="C3325" s="329" t="s">
        <v>115</v>
      </c>
      <c r="D3325" s="329">
        <v>0</v>
      </c>
      <c r="E3325" s="366" t="s">
        <v>115</v>
      </c>
    </row>
    <row r="3326" spans="1:5" ht="12.75">
      <c r="A3326" s="325" t="s">
        <v>933</v>
      </c>
      <c r="B3326" s="325" t="s">
        <v>934</v>
      </c>
      <c r="C3326" s="326">
        <v>509000</v>
      </c>
      <c r="D3326" s="326">
        <v>124053.93</v>
      </c>
      <c r="E3326" s="365">
        <v>24.37</v>
      </c>
    </row>
    <row r="3327" spans="1:5" ht="12.75">
      <c r="A3327" s="401" t="s">
        <v>665</v>
      </c>
      <c r="B3327" s="402"/>
      <c r="C3327" s="322">
        <v>180000</v>
      </c>
      <c r="D3327" s="322">
        <v>50247.07</v>
      </c>
      <c r="E3327" s="361">
        <v>27.92</v>
      </c>
    </row>
    <row r="3328" spans="1:5" ht="12.75">
      <c r="A3328" s="401" t="s">
        <v>666</v>
      </c>
      <c r="B3328" s="402"/>
      <c r="C3328" s="322">
        <v>180000</v>
      </c>
      <c r="D3328" s="322">
        <v>50247.07</v>
      </c>
      <c r="E3328" s="361">
        <v>27.92</v>
      </c>
    </row>
    <row r="3329" spans="1:5" ht="12.75">
      <c r="A3329" s="33" t="s">
        <v>260</v>
      </c>
      <c r="B3329" s="33" t="s">
        <v>261</v>
      </c>
      <c r="C3329" s="327">
        <v>4000</v>
      </c>
      <c r="D3329" s="327">
        <v>2000</v>
      </c>
      <c r="E3329" s="76">
        <v>50</v>
      </c>
    </row>
    <row r="3330" spans="1:5" ht="12.75">
      <c r="A3330" s="328" t="s">
        <v>266</v>
      </c>
      <c r="B3330" s="328" t="s">
        <v>267</v>
      </c>
      <c r="C3330" s="329" t="s">
        <v>115</v>
      </c>
      <c r="D3330" s="329">
        <v>2000</v>
      </c>
      <c r="E3330" s="366" t="s">
        <v>115</v>
      </c>
    </row>
    <row r="3331" spans="1:5" ht="12.75">
      <c r="A3331" s="33" t="s">
        <v>270</v>
      </c>
      <c r="B3331" s="33" t="s">
        <v>271</v>
      </c>
      <c r="C3331" s="327">
        <v>27000</v>
      </c>
      <c r="D3331" s="327">
        <v>4595.79</v>
      </c>
      <c r="E3331" s="76">
        <v>17.02</v>
      </c>
    </row>
    <row r="3332" spans="1:5" ht="12.75">
      <c r="A3332" s="328" t="s">
        <v>272</v>
      </c>
      <c r="B3332" s="328" t="s">
        <v>273</v>
      </c>
      <c r="C3332" s="329" t="s">
        <v>115</v>
      </c>
      <c r="D3332" s="329">
        <v>4595.79</v>
      </c>
      <c r="E3332" s="366" t="s">
        <v>115</v>
      </c>
    </row>
    <row r="3333" spans="1:5" ht="12.75">
      <c r="A3333" s="328" t="s">
        <v>276</v>
      </c>
      <c r="B3333" s="328" t="s">
        <v>277</v>
      </c>
      <c r="C3333" s="329" t="s">
        <v>115</v>
      </c>
      <c r="D3333" s="329">
        <v>0</v>
      </c>
      <c r="E3333" s="366" t="s">
        <v>115</v>
      </c>
    </row>
    <row r="3334" spans="1:5" ht="12.75">
      <c r="A3334" s="33" t="s">
        <v>284</v>
      </c>
      <c r="B3334" s="33" t="s">
        <v>285</v>
      </c>
      <c r="C3334" s="327">
        <v>141000</v>
      </c>
      <c r="D3334" s="327">
        <v>42600.7</v>
      </c>
      <c r="E3334" s="76">
        <v>30.21</v>
      </c>
    </row>
    <row r="3335" spans="1:5" ht="12.75">
      <c r="A3335" s="328" t="s">
        <v>286</v>
      </c>
      <c r="B3335" s="328" t="s">
        <v>287</v>
      </c>
      <c r="C3335" s="329" t="s">
        <v>115</v>
      </c>
      <c r="D3335" s="329">
        <v>3404.84</v>
      </c>
      <c r="E3335" s="366" t="s">
        <v>115</v>
      </c>
    </row>
    <row r="3336" spans="1:5" ht="12.75">
      <c r="A3336" s="328" t="s">
        <v>290</v>
      </c>
      <c r="B3336" s="328" t="s">
        <v>291</v>
      </c>
      <c r="C3336" s="329" t="s">
        <v>115</v>
      </c>
      <c r="D3336" s="329">
        <v>0</v>
      </c>
      <c r="E3336" s="366" t="s">
        <v>115</v>
      </c>
    </row>
    <row r="3337" spans="1:5" ht="12.75">
      <c r="A3337" s="328" t="s">
        <v>298</v>
      </c>
      <c r="B3337" s="328" t="s">
        <v>299</v>
      </c>
      <c r="C3337" s="329" t="s">
        <v>115</v>
      </c>
      <c r="D3337" s="329">
        <v>35995.86</v>
      </c>
      <c r="E3337" s="366" t="s">
        <v>115</v>
      </c>
    </row>
    <row r="3338" spans="1:5" ht="12.75">
      <c r="A3338" s="328" t="s">
        <v>300</v>
      </c>
      <c r="B3338" s="328" t="s">
        <v>301</v>
      </c>
      <c r="C3338" s="329" t="s">
        <v>115</v>
      </c>
      <c r="D3338" s="329">
        <v>0</v>
      </c>
      <c r="E3338" s="366" t="s">
        <v>115</v>
      </c>
    </row>
    <row r="3339" spans="1:5" ht="12.75">
      <c r="A3339" s="328" t="s">
        <v>302</v>
      </c>
      <c r="B3339" s="328" t="s">
        <v>303</v>
      </c>
      <c r="C3339" s="329" t="s">
        <v>115</v>
      </c>
      <c r="D3339" s="329">
        <v>3200</v>
      </c>
      <c r="E3339" s="366" t="s">
        <v>115</v>
      </c>
    </row>
    <row r="3340" spans="1:5" ht="12.75">
      <c r="A3340" s="33" t="s">
        <v>304</v>
      </c>
      <c r="B3340" s="33" t="s">
        <v>305</v>
      </c>
      <c r="C3340" s="327">
        <v>500</v>
      </c>
      <c r="D3340" s="327">
        <v>0</v>
      </c>
      <c r="E3340" s="76">
        <v>0</v>
      </c>
    </row>
    <row r="3341" spans="1:5" ht="12.75">
      <c r="A3341" s="328" t="s">
        <v>306</v>
      </c>
      <c r="B3341" s="328" t="s">
        <v>305</v>
      </c>
      <c r="C3341" s="329" t="s">
        <v>115</v>
      </c>
      <c r="D3341" s="329">
        <v>0</v>
      </c>
      <c r="E3341" s="366" t="s">
        <v>115</v>
      </c>
    </row>
    <row r="3342" spans="1:5" ht="12.75">
      <c r="A3342" s="33" t="s">
        <v>307</v>
      </c>
      <c r="B3342" s="33" t="s">
        <v>308</v>
      </c>
      <c r="C3342" s="327">
        <v>7500</v>
      </c>
      <c r="D3342" s="327">
        <v>1050.58</v>
      </c>
      <c r="E3342" s="76">
        <v>14.01</v>
      </c>
    </row>
    <row r="3343" spans="1:5" ht="12.75">
      <c r="A3343" s="328" t="s">
        <v>313</v>
      </c>
      <c r="B3343" s="328" t="s">
        <v>314</v>
      </c>
      <c r="C3343" s="329" t="s">
        <v>115</v>
      </c>
      <c r="D3343" s="329">
        <v>0</v>
      </c>
      <c r="E3343" s="366" t="s">
        <v>115</v>
      </c>
    </row>
    <row r="3344" spans="1:5" ht="12.75">
      <c r="A3344" s="328" t="s">
        <v>319</v>
      </c>
      <c r="B3344" s="328" t="s">
        <v>308</v>
      </c>
      <c r="C3344" s="329" t="s">
        <v>115</v>
      </c>
      <c r="D3344" s="329">
        <v>1050.58</v>
      </c>
      <c r="E3344" s="366" t="s">
        <v>115</v>
      </c>
    </row>
    <row r="3345" spans="1:5" ht="12.75">
      <c r="A3345" s="401" t="s">
        <v>667</v>
      </c>
      <c r="B3345" s="402"/>
      <c r="C3345" s="322">
        <v>60000</v>
      </c>
      <c r="D3345" s="322">
        <v>22952.73</v>
      </c>
      <c r="E3345" s="361">
        <v>38.25</v>
      </c>
    </row>
    <row r="3346" spans="1:5" ht="12.75">
      <c r="A3346" s="401" t="s">
        <v>1341</v>
      </c>
      <c r="B3346" s="402"/>
      <c r="C3346" s="322">
        <v>60000</v>
      </c>
      <c r="D3346" s="322">
        <v>22952.73</v>
      </c>
      <c r="E3346" s="361">
        <v>38.25</v>
      </c>
    </row>
    <row r="3347" spans="1:5" ht="12.75">
      <c r="A3347" s="33" t="s">
        <v>260</v>
      </c>
      <c r="B3347" s="33" t="s">
        <v>261</v>
      </c>
      <c r="C3347" s="327">
        <v>10500</v>
      </c>
      <c r="D3347" s="327">
        <v>3000</v>
      </c>
      <c r="E3347" s="76">
        <v>28.57</v>
      </c>
    </row>
    <row r="3348" spans="1:5" ht="12.75">
      <c r="A3348" s="328" t="s">
        <v>262</v>
      </c>
      <c r="B3348" s="328" t="s">
        <v>263</v>
      </c>
      <c r="C3348" s="329" t="s">
        <v>115</v>
      </c>
      <c r="D3348" s="329">
        <v>0</v>
      </c>
      <c r="E3348" s="366" t="s">
        <v>115</v>
      </c>
    </row>
    <row r="3349" spans="1:5" ht="12.75">
      <c r="A3349" s="328" t="s">
        <v>266</v>
      </c>
      <c r="B3349" s="328" t="s">
        <v>267</v>
      </c>
      <c r="C3349" s="329" t="s">
        <v>115</v>
      </c>
      <c r="D3349" s="329">
        <v>3000</v>
      </c>
      <c r="E3349" s="366" t="s">
        <v>115</v>
      </c>
    </row>
    <row r="3350" spans="1:5" ht="12.75">
      <c r="A3350" s="33" t="s">
        <v>270</v>
      </c>
      <c r="B3350" s="33" t="s">
        <v>271</v>
      </c>
      <c r="C3350" s="327">
        <v>6000</v>
      </c>
      <c r="D3350" s="327">
        <v>32</v>
      </c>
      <c r="E3350" s="76">
        <v>0.53</v>
      </c>
    </row>
    <row r="3351" spans="1:5" ht="12.75">
      <c r="A3351" s="328" t="s">
        <v>272</v>
      </c>
      <c r="B3351" s="328" t="s">
        <v>273</v>
      </c>
      <c r="C3351" s="329" t="s">
        <v>115</v>
      </c>
      <c r="D3351" s="329">
        <v>32</v>
      </c>
      <c r="E3351" s="366" t="s">
        <v>115</v>
      </c>
    </row>
    <row r="3352" spans="1:5" ht="12.75">
      <c r="A3352" s="328" t="s">
        <v>276</v>
      </c>
      <c r="B3352" s="328" t="s">
        <v>277</v>
      </c>
      <c r="C3352" s="329" t="s">
        <v>115</v>
      </c>
      <c r="D3352" s="329">
        <v>0</v>
      </c>
      <c r="E3352" s="366" t="s">
        <v>115</v>
      </c>
    </row>
    <row r="3353" spans="1:5" ht="12.75">
      <c r="A3353" s="328" t="s">
        <v>280</v>
      </c>
      <c r="B3353" s="328" t="s">
        <v>281</v>
      </c>
      <c r="C3353" s="329" t="s">
        <v>115</v>
      </c>
      <c r="D3353" s="329">
        <v>0</v>
      </c>
      <c r="E3353" s="366" t="s">
        <v>115</v>
      </c>
    </row>
    <row r="3354" spans="1:5" ht="12.75">
      <c r="A3354" s="33" t="s">
        <v>284</v>
      </c>
      <c r="B3354" s="33" t="s">
        <v>285</v>
      </c>
      <c r="C3354" s="327">
        <v>36500</v>
      </c>
      <c r="D3354" s="327">
        <v>19277.41</v>
      </c>
      <c r="E3354" s="76">
        <v>52.81</v>
      </c>
    </row>
    <row r="3355" spans="1:5" ht="12.75">
      <c r="A3355" s="328" t="s">
        <v>286</v>
      </c>
      <c r="B3355" s="328" t="s">
        <v>287</v>
      </c>
      <c r="C3355" s="329" t="s">
        <v>115</v>
      </c>
      <c r="D3355" s="329">
        <v>72.3</v>
      </c>
      <c r="E3355" s="366" t="s">
        <v>115</v>
      </c>
    </row>
    <row r="3356" spans="1:5" ht="12.75">
      <c r="A3356" s="328" t="s">
        <v>290</v>
      </c>
      <c r="B3356" s="328" t="s">
        <v>291</v>
      </c>
      <c r="C3356" s="329" t="s">
        <v>115</v>
      </c>
      <c r="D3356" s="329">
        <v>2487.5</v>
      </c>
      <c r="E3356" s="366" t="s">
        <v>115</v>
      </c>
    </row>
    <row r="3357" spans="1:5" ht="12.75">
      <c r="A3357" s="328" t="s">
        <v>298</v>
      </c>
      <c r="B3357" s="328" t="s">
        <v>299</v>
      </c>
      <c r="C3357" s="329" t="s">
        <v>115</v>
      </c>
      <c r="D3357" s="329">
        <v>16717.61</v>
      </c>
      <c r="E3357" s="366" t="s">
        <v>115</v>
      </c>
    </row>
    <row r="3358" spans="1:5" ht="12.75">
      <c r="A3358" s="328" t="s">
        <v>300</v>
      </c>
      <c r="B3358" s="328" t="s">
        <v>301</v>
      </c>
      <c r="C3358" s="329" t="s">
        <v>115</v>
      </c>
      <c r="D3358" s="329">
        <v>0</v>
      </c>
      <c r="E3358" s="366" t="s">
        <v>115</v>
      </c>
    </row>
    <row r="3359" spans="1:5" ht="12.75">
      <c r="A3359" s="328" t="s">
        <v>302</v>
      </c>
      <c r="B3359" s="328" t="s">
        <v>303</v>
      </c>
      <c r="C3359" s="329" t="s">
        <v>115</v>
      </c>
      <c r="D3359" s="329">
        <v>0</v>
      </c>
      <c r="E3359" s="366" t="s">
        <v>115</v>
      </c>
    </row>
    <row r="3360" spans="1:5" ht="12.75">
      <c r="A3360" s="33" t="s">
        <v>304</v>
      </c>
      <c r="B3360" s="33" t="s">
        <v>305</v>
      </c>
      <c r="C3360" s="327">
        <v>1000</v>
      </c>
      <c r="D3360" s="327">
        <v>0</v>
      </c>
      <c r="E3360" s="76">
        <v>0</v>
      </c>
    </row>
    <row r="3361" spans="1:5" ht="12.75">
      <c r="A3361" s="328" t="s">
        <v>306</v>
      </c>
      <c r="B3361" s="328" t="s">
        <v>305</v>
      </c>
      <c r="C3361" s="329" t="s">
        <v>115</v>
      </c>
      <c r="D3361" s="329">
        <v>0</v>
      </c>
      <c r="E3361" s="366" t="s">
        <v>115</v>
      </c>
    </row>
    <row r="3362" spans="1:5" ht="12.75">
      <c r="A3362" s="33" t="s">
        <v>307</v>
      </c>
      <c r="B3362" s="33" t="s">
        <v>308</v>
      </c>
      <c r="C3362" s="327">
        <v>6000</v>
      </c>
      <c r="D3362" s="327">
        <v>643.32</v>
      </c>
      <c r="E3362" s="76">
        <v>10.72</v>
      </c>
    </row>
    <row r="3363" spans="1:5" ht="12.75">
      <c r="A3363" s="328" t="s">
        <v>313</v>
      </c>
      <c r="B3363" s="328" t="s">
        <v>314</v>
      </c>
      <c r="C3363" s="329" t="s">
        <v>115</v>
      </c>
      <c r="D3363" s="329">
        <v>0</v>
      </c>
      <c r="E3363" s="366" t="s">
        <v>115</v>
      </c>
    </row>
    <row r="3364" spans="1:5" ht="12.75">
      <c r="A3364" s="328" t="s">
        <v>319</v>
      </c>
      <c r="B3364" s="328" t="s">
        <v>308</v>
      </c>
      <c r="C3364" s="329" t="s">
        <v>115</v>
      </c>
      <c r="D3364" s="329">
        <v>643.32</v>
      </c>
      <c r="E3364" s="366" t="s">
        <v>115</v>
      </c>
    </row>
    <row r="3365" spans="1:5" ht="12.75">
      <c r="A3365" s="401" t="s">
        <v>670</v>
      </c>
      <c r="B3365" s="402"/>
      <c r="C3365" s="322">
        <v>259000</v>
      </c>
      <c r="D3365" s="322">
        <v>50854.13</v>
      </c>
      <c r="E3365" s="361">
        <v>19.63</v>
      </c>
    </row>
    <row r="3366" spans="1:5" ht="12.75">
      <c r="A3366" s="401" t="s">
        <v>780</v>
      </c>
      <c r="B3366" s="402"/>
      <c r="C3366" s="322">
        <v>174000</v>
      </c>
      <c r="D3366" s="322">
        <v>25080.41</v>
      </c>
      <c r="E3366" s="361">
        <v>14.41</v>
      </c>
    </row>
    <row r="3367" spans="1:5" ht="12.75">
      <c r="A3367" s="33" t="s">
        <v>249</v>
      </c>
      <c r="B3367" s="33" t="s">
        <v>250</v>
      </c>
      <c r="C3367" s="327">
        <v>9000</v>
      </c>
      <c r="D3367" s="327">
        <v>0</v>
      </c>
      <c r="E3367" s="76">
        <v>0</v>
      </c>
    </row>
    <row r="3368" spans="1:5" ht="12.75">
      <c r="A3368" s="328" t="s">
        <v>251</v>
      </c>
      <c r="B3368" s="328" t="s">
        <v>250</v>
      </c>
      <c r="C3368" s="329" t="s">
        <v>115</v>
      </c>
      <c r="D3368" s="329">
        <v>0</v>
      </c>
      <c r="E3368" s="366" t="s">
        <v>115</v>
      </c>
    </row>
    <row r="3369" spans="1:5" ht="12.75">
      <c r="A3369" s="33" t="s">
        <v>260</v>
      </c>
      <c r="B3369" s="33" t="s">
        <v>261</v>
      </c>
      <c r="C3369" s="327">
        <v>5500</v>
      </c>
      <c r="D3369" s="327">
        <v>680.8</v>
      </c>
      <c r="E3369" s="76">
        <v>12.38</v>
      </c>
    </row>
    <row r="3370" spans="1:5" ht="12.75">
      <c r="A3370" s="328" t="s">
        <v>262</v>
      </c>
      <c r="B3370" s="328" t="s">
        <v>263</v>
      </c>
      <c r="C3370" s="329" t="s">
        <v>115</v>
      </c>
      <c r="D3370" s="329">
        <v>680.8</v>
      </c>
      <c r="E3370" s="366" t="s">
        <v>115</v>
      </c>
    </row>
    <row r="3371" spans="1:5" ht="12.75">
      <c r="A3371" s="328" t="s">
        <v>266</v>
      </c>
      <c r="B3371" s="328" t="s">
        <v>267</v>
      </c>
      <c r="C3371" s="329" t="s">
        <v>115</v>
      </c>
      <c r="D3371" s="329">
        <v>0</v>
      </c>
      <c r="E3371" s="366" t="s">
        <v>115</v>
      </c>
    </row>
    <row r="3372" spans="1:5" ht="12.75">
      <c r="A3372" s="33" t="s">
        <v>270</v>
      </c>
      <c r="B3372" s="33" t="s">
        <v>271</v>
      </c>
      <c r="C3372" s="327">
        <v>12900</v>
      </c>
      <c r="D3372" s="327">
        <v>721.48</v>
      </c>
      <c r="E3372" s="76">
        <v>5.59</v>
      </c>
    </row>
    <row r="3373" spans="1:5" ht="12.75">
      <c r="A3373" s="328" t="s">
        <v>272</v>
      </c>
      <c r="B3373" s="328" t="s">
        <v>273</v>
      </c>
      <c r="C3373" s="329" t="s">
        <v>115</v>
      </c>
      <c r="D3373" s="329">
        <v>0</v>
      </c>
      <c r="E3373" s="366" t="s">
        <v>115</v>
      </c>
    </row>
    <row r="3374" spans="1:5" ht="12.75">
      <c r="A3374" s="328" t="s">
        <v>276</v>
      </c>
      <c r="B3374" s="328" t="s">
        <v>277</v>
      </c>
      <c r="C3374" s="329" t="s">
        <v>115</v>
      </c>
      <c r="D3374" s="329">
        <v>721.48</v>
      </c>
      <c r="E3374" s="366" t="s">
        <v>115</v>
      </c>
    </row>
    <row r="3375" spans="1:5" ht="12.75">
      <c r="A3375" s="33" t="s">
        <v>284</v>
      </c>
      <c r="B3375" s="33" t="s">
        <v>285</v>
      </c>
      <c r="C3375" s="327">
        <v>139800</v>
      </c>
      <c r="D3375" s="327">
        <v>23678.13</v>
      </c>
      <c r="E3375" s="76">
        <v>16.94</v>
      </c>
    </row>
    <row r="3376" spans="1:5" ht="12.75">
      <c r="A3376" s="328" t="s">
        <v>286</v>
      </c>
      <c r="B3376" s="328" t="s">
        <v>287</v>
      </c>
      <c r="C3376" s="329" t="s">
        <v>115</v>
      </c>
      <c r="D3376" s="329">
        <v>1089.67</v>
      </c>
      <c r="E3376" s="366" t="s">
        <v>115</v>
      </c>
    </row>
    <row r="3377" spans="1:5" ht="12.75">
      <c r="A3377" s="328" t="s">
        <v>290</v>
      </c>
      <c r="B3377" s="328" t="s">
        <v>291</v>
      </c>
      <c r="C3377" s="329" t="s">
        <v>115</v>
      </c>
      <c r="D3377" s="329">
        <v>0</v>
      </c>
      <c r="E3377" s="366" t="s">
        <v>115</v>
      </c>
    </row>
    <row r="3378" spans="1:5" ht="12.75">
      <c r="A3378" s="328" t="s">
        <v>298</v>
      </c>
      <c r="B3378" s="328" t="s">
        <v>299</v>
      </c>
      <c r="C3378" s="329" t="s">
        <v>115</v>
      </c>
      <c r="D3378" s="329">
        <v>19388.46</v>
      </c>
      <c r="E3378" s="366" t="s">
        <v>115</v>
      </c>
    </row>
    <row r="3379" spans="1:5" ht="12.75">
      <c r="A3379" s="328" t="s">
        <v>300</v>
      </c>
      <c r="B3379" s="328" t="s">
        <v>301</v>
      </c>
      <c r="C3379" s="329" t="s">
        <v>115</v>
      </c>
      <c r="D3379" s="329">
        <v>0</v>
      </c>
      <c r="E3379" s="366" t="s">
        <v>115</v>
      </c>
    </row>
    <row r="3380" spans="1:5" ht="12.75">
      <c r="A3380" s="328" t="s">
        <v>302</v>
      </c>
      <c r="B3380" s="328" t="s">
        <v>303</v>
      </c>
      <c r="C3380" s="329" t="s">
        <v>115</v>
      </c>
      <c r="D3380" s="329">
        <v>3200</v>
      </c>
      <c r="E3380" s="366" t="s">
        <v>115</v>
      </c>
    </row>
    <row r="3381" spans="1:5" ht="12.75">
      <c r="A3381" s="33" t="s">
        <v>304</v>
      </c>
      <c r="B3381" s="33" t="s">
        <v>305</v>
      </c>
      <c r="C3381" s="327">
        <v>5300</v>
      </c>
      <c r="D3381" s="327">
        <v>0</v>
      </c>
      <c r="E3381" s="76">
        <v>0</v>
      </c>
    </row>
    <row r="3382" spans="1:5" ht="12.75">
      <c r="A3382" s="328" t="s">
        <v>306</v>
      </c>
      <c r="B3382" s="328" t="s">
        <v>305</v>
      </c>
      <c r="C3382" s="329" t="s">
        <v>115</v>
      </c>
      <c r="D3382" s="329">
        <v>0</v>
      </c>
      <c r="E3382" s="366" t="s">
        <v>115</v>
      </c>
    </row>
    <row r="3383" spans="1:5" ht="12.75">
      <c r="A3383" s="33" t="s">
        <v>307</v>
      </c>
      <c r="B3383" s="33" t="s">
        <v>308</v>
      </c>
      <c r="C3383" s="327">
        <v>1500</v>
      </c>
      <c r="D3383" s="327">
        <v>0</v>
      </c>
      <c r="E3383" s="76">
        <v>0</v>
      </c>
    </row>
    <row r="3384" spans="1:5" ht="12.75">
      <c r="A3384" s="328" t="s">
        <v>319</v>
      </c>
      <c r="B3384" s="328" t="s">
        <v>308</v>
      </c>
      <c r="C3384" s="329" t="s">
        <v>115</v>
      </c>
      <c r="D3384" s="329">
        <v>0</v>
      </c>
      <c r="E3384" s="366" t="s">
        <v>115</v>
      </c>
    </row>
    <row r="3385" spans="1:5" ht="12.75">
      <c r="A3385" s="401" t="s">
        <v>766</v>
      </c>
      <c r="B3385" s="402"/>
      <c r="C3385" s="322">
        <v>55000</v>
      </c>
      <c r="D3385" s="322">
        <v>14294.72</v>
      </c>
      <c r="E3385" s="361">
        <v>25.99</v>
      </c>
    </row>
    <row r="3386" spans="1:5" ht="12.75">
      <c r="A3386" s="33" t="s">
        <v>249</v>
      </c>
      <c r="B3386" s="33" t="s">
        <v>250</v>
      </c>
      <c r="C3386" s="327">
        <v>5000</v>
      </c>
      <c r="D3386" s="327">
        <v>0</v>
      </c>
      <c r="E3386" s="76">
        <v>0</v>
      </c>
    </row>
    <row r="3387" spans="1:5" ht="12.75">
      <c r="A3387" s="328" t="s">
        <v>251</v>
      </c>
      <c r="B3387" s="328" t="s">
        <v>250</v>
      </c>
      <c r="C3387" s="329" t="s">
        <v>115</v>
      </c>
      <c r="D3387" s="329">
        <v>0</v>
      </c>
      <c r="E3387" s="366" t="s">
        <v>115</v>
      </c>
    </row>
    <row r="3388" spans="1:5" ht="12.75">
      <c r="A3388" s="33" t="s">
        <v>260</v>
      </c>
      <c r="B3388" s="33" t="s">
        <v>261</v>
      </c>
      <c r="C3388" s="327">
        <v>1000</v>
      </c>
      <c r="D3388" s="327">
        <v>0</v>
      </c>
      <c r="E3388" s="76">
        <v>0</v>
      </c>
    </row>
    <row r="3389" spans="1:5" ht="12.75">
      <c r="A3389" s="328" t="s">
        <v>268</v>
      </c>
      <c r="B3389" s="328" t="s">
        <v>269</v>
      </c>
      <c r="C3389" s="329" t="s">
        <v>115</v>
      </c>
      <c r="D3389" s="329">
        <v>0</v>
      </c>
      <c r="E3389" s="366" t="s">
        <v>115</v>
      </c>
    </row>
    <row r="3390" spans="1:5" ht="12.75">
      <c r="A3390" s="33" t="s">
        <v>270</v>
      </c>
      <c r="B3390" s="33" t="s">
        <v>271</v>
      </c>
      <c r="C3390" s="327">
        <v>3000</v>
      </c>
      <c r="D3390" s="327">
        <v>0</v>
      </c>
      <c r="E3390" s="76">
        <v>0</v>
      </c>
    </row>
    <row r="3391" spans="1:5" ht="12.75">
      <c r="A3391" s="328" t="s">
        <v>272</v>
      </c>
      <c r="B3391" s="328" t="s">
        <v>273</v>
      </c>
      <c r="C3391" s="329" t="s">
        <v>115</v>
      </c>
      <c r="D3391" s="329">
        <v>0</v>
      </c>
      <c r="E3391" s="366" t="s">
        <v>115</v>
      </c>
    </row>
    <row r="3392" spans="1:5" ht="12.75">
      <c r="A3392" s="33" t="s">
        <v>284</v>
      </c>
      <c r="B3392" s="33" t="s">
        <v>285</v>
      </c>
      <c r="C3392" s="327">
        <v>46000</v>
      </c>
      <c r="D3392" s="327">
        <v>14294.72</v>
      </c>
      <c r="E3392" s="76">
        <v>31.08</v>
      </c>
    </row>
    <row r="3393" spans="1:5" ht="12.75">
      <c r="A3393" s="328" t="s">
        <v>298</v>
      </c>
      <c r="B3393" s="328" t="s">
        <v>299</v>
      </c>
      <c r="C3393" s="329" t="s">
        <v>115</v>
      </c>
      <c r="D3393" s="329">
        <v>14294.72</v>
      </c>
      <c r="E3393" s="366" t="s">
        <v>115</v>
      </c>
    </row>
    <row r="3394" spans="1:5" ht="12.75">
      <c r="A3394" s="401" t="s">
        <v>931</v>
      </c>
      <c r="B3394" s="402"/>
      <c r="C3394" s="322">
        <v>30000</v>
      </c>
      <c r="D3394" s="322">
        <v>11479</v>
      </c>
      <c r="E3394" s="361">
        <v>38.26</v>
      </c>
    </row>
    <row r="3395" spans="1:5" ht="12.75">
      <c r="A3395" s="33" t="s">
        <v>284</v>
      </c>
      <c r="B3395" s="33" t="s">
        <v>285</v>
      </c>
      <c r="C3395" s="327">
        <v>30000</v>
      </c>
      <c r="D3395" s="327">
        <v>11479</v>
      </c>
      <c r="E3395" s="76">
        <v>38.26</v>
      </c>
    </row>
    <row r="3396" spans="1:5" ht="12.75">
      <c r="A3396" s="328" t="s">
        <v>298</v>
      </c>
      <c r="B3396" s="328" t="s">
        <v>299</v>
      </c>
      <c r="C3396" s="329" t="s">
        <v>115</v>
      </c>
      <c r="D3396" s="329">
        <v>11479</v>
      </c>
      <c r="E3396" s="366" t="s">
        <v>115</v>
      </c>
    </row>
    <row r="3397" spans="1:5" ht="12.75">
      <c r="A3397" s="401" t="s">
        <v>672</v>
      </c>
      <c r="B3397" s="402"/>
      <c r="C3397" s="322">
        <v>10000</v>
      </c>
      <c r="D3397" s="322">
        <v>0</v>
      </c>
      <c r="E3397" s="361">
        <v>0</v>
      </c>
    </row>
    <row r="3398" spans="1:5" ht="12.75">
      <c r="A3398" s="401" t="s">
        <v>868</v>
      </c>
      <c r="B3398" s="402"/>
      <c r="C3398" s="322">
        <v>10000</v>
      </c>
      <c r="D3398" s="322">
        <v>0</v>
      </c>
      <c r="E3398" s="361">
        <v>0</v>
      </c>
    </row>
    <row r="3399" spans="1:5" ht="12.75">
      <c r="A3399" s="33" t="s">
        <v>284</v>
      </c>
      <c r="B3399" s="33" t="s">
        <v>285</v>
      </c>
      <c r="C3399" s="327">
        <v>10000</v>
      </c>
      <c r="D3399" s="327">
        <v>0</v>
      </c>
      <c r="E3399" s="76">
        <v>0</v>
      </c>
    </row>
    <row r="3400" spans="1:5" ht="12.75">
      <c r="A3400" s="328" t="s">
        <v>298</v>
      </c>
      <c r="B3400" s="328" t="s">
        <v>299</v>
      </c>
      <c r="C3400" s="329" t="s">
        <v>115</v>
      </c>
      <c r="D3400" s="329">
        <v>0</v>
      </c>
      <c r="E3400" s="366" t="s">
        <v>115</v>
      </c>
    </row>
    <row r="3401" spans="1:5" ht="12.75">
      <c r="A3401" s="403" t="s">
        <v>1364</v>
      </c>
      <c r="B3401" s="402"/>
      <c r="C3401" s="321">
        <v>5335100</v>
      </c>
      <c r="D3401" s="321">
        <v>2581793.88</v>
      </c>
      <c r="E3401" s="363">
        <v>48.39</v>
      </c>
    </row>
    <row r="3402" spans="1:5" ht="12.75">
      <c r="A3402" s="403" t="s">
        <v>1365</v>
      </c>
      <c r="B3402" s="402"/>
      <c r="C3402" s="321">
        <v>5335100</v>
      </c>
      <c r="D3402" s="321">
        <v>2581793.88</v>
      </c>
      <c r="E3402" s="363">
        <v>48.39</v>
      </c>
    </row>
    <row r="3403" spans="1:5" ht="12.75">
      <c r="A3403" s="401" t="s">
        <v>665</v>
      </c>
      <c r="B3403" s="402"/>
      <c r="C3403" s="322">
        <v>3374090</v>
      </c>
      <c r="D3403" s="322">
        <v>949107.82</v>
      </c>
      <c r="E3403" s="361">
        <v>28.13</v>
      </c>
    </row>
    <row r="3404" spans="1:5" ht="12.75">
      <c r="A3404" s="401" t="s">
        <v>666</v>
      </c>
      <c r="B3404" s="402"/>
      <c r="C3404" s="322">
        <v>3374090</v>
      </c>
      <c r="D3404" s="322">
        <v>949107.82</v>
      </c>
      <c r="E3404" s="361">
        <v>28.13</v>
      </c>
    </row>
    <row r="3405" spans="1:5" ht="12.75">
      <c r="A3405" s="401" t="s">
        <v>667</v>
      </c>
      <c r="B3405" s="402"/>
      <c r="C3405" s="322">
        <v>1901000</v>
      </c>
      <c r="D3405" s="322">
        <v>1592762.54</v>
      </c>
      <c r="E3405" s="361">
        <v>83.79</v>
      </c>
    </row>
    <row r="3406" spans="1:5" ht="12.75">
      <c r="A3406" s="401" t="s">
        <v>669</v>
      </c>
      <c r="B3406" s="402"/>
      <c r="C3406" s="322">
        <v>1901000</v>
      </c>
      <c r="D3406" s="322">
        <v>1592762.54</v>
      </c>
      <c r="E3406" s="361">
        <v>83.79</v>
      </c>
    </row>
    <row r="3407" spans="1:5" ht="12.75">
      <c r="A3407" s="401" t="s">
        <v>670</v>
      </c>
      <c r="B3407" s="402"/>
      <c r="C3407" s="322">
        <v>60010</v>
      </c>
      <c r="D3407" s="322">
        <v>39923.52</v>
      </c>
      <c r="E3407" s="361">
        <v>66.53</v>
      </c>
    </row>
    <row r="3408" spans="1:5" ht="12.75">
      <c r="A3408" s="401" t="s">
        <v>671</v>
      </c>
      <c r="B3408" s="402"/>
      <c r="C3408" s="322">
        <v>60010</v>
      </c>
      <c r="D3408" s="322">
        <v>39923.52</v>
      </c>
      <c r="E3408" s="361">
        <v>66.53</v>
      </c>
    </row>
    <row r="3409" spans="1:5" ht="12.75">
      <c r="A3409" s="323" t="s">
        <v>674</v>
      </c>
      <c r="B3409" s="323" t="s">
        <v>675</v>
      </c>
      <c r="C3409" s="324">
        <v>1299000</v>
      </c>
      <c r="D3409" s="324">
        <v>499007.84</v>
      </c>
      <c r="E3409" s="364">
        <v>38.41</v>
      </c>
    </row>
    <row r="3410" spans="1:5" ht="12.75">
      <c r="A3410" s="325" t="s">
        <v>676</v>
      </c>
      <c r="B3410" s="325" t="s">
        <v>677</v>
      </c>
      <c r="C3410" s="326">
        <v>1249000</v>
      </c>
      <c r="D3410" s="326">
        <v>491846.59</v>
      </c>
      <c r="E3410" s="365">
        <v>39.38</v>
      </c>
    </row>
    <row r="3411" spans="1:5" ht="12.75">
      <c r="A3411" s="401" t="s">
        <v>665</v>
      </c>
      <c r="B3411" s="402"/>
      <c r="C3411" s="322">
        <v>1249000</v>
      </c>
      <c r="D3411" s="322">
        <v>491846.59</v>
      </c>
      <c r="E3411" s="361">
        <v>39.38</v>
      </c>
    </row>
    <row r="3412" spans="1:5" ht="12.75">
      <c r="A3412" s="401" t="s">
        <v>666</v>
      </c>
      <c r="B3412" s="402"/>
      <c r="C3412" s="322">
        <v>1249000</v>
      </c>
      <c r="D3412" s="322">
        <v>491846.59</v>
      </c>
      <c r="E3412" s="361">
        <v>39.38</v>
      </c>
    </row>
    <row r="3413" spans="1:5" ht="12.75">
      <c r="A3413" s="33" t="s">
        <v>243</v>
      </c>
      <c r="B3413" s="33" t="s">
        <v>244</v>
      </c>
      <c r="C3413" s="327">
        <v>920000</v>
      </c>
      <c r="D3413" s="327">
        <v>357409.28</v>
      </c>
      <c r="E3413" s="76">
        <v>38.85</v>
      </c>
    </row>
    <row r="3414" spans="1:5" ht="12.75">
      <c r="A3414" s="328" t="s">
        <v>245</v>
      </c>
      <c r="B3414" s="328" t="s">
        <v>246</v>
      </c>
      <c r="C3414" s="329" t="s">
        <v>115</v>
      </c>
      <c r="D3414" s="329">
        <v>357409.28</v>
      </c>
      <c r="E3414" s="366" t="s">
        <v>115</v>
      </c>
    </row>
    <row r="3415" spans="1:5" ht="12.75">
      <c r="A3415" s="33" t="s">
        <v>249</v>
      </c>
      <c r="B3415" s="33" t="s">
        <v>250</v>
      </c>
      <c r="C3415" s="327">
        <v>67000</v>
      </c>
      <c r="D3415" s="327">
        <v>20634.58</v>
      </c>
      <c r="E3415" s="76">
        <v>30.8</v>
      </c>
    </row>
    <row r="3416" spans="1:5" ht="12.75">
      <c r="A3416" s="328" t="s">
        <v>251</v>
      </c>
      <c r="B3416" s="328" t="s">
        <v>250</v>
      </c>
      <c r="C3416" s="329" t="s">
        <v>115</v>
      </c>
      <c r="D3416" s="329">
        <v>20634.58</v>
      </c>
      <c r="E3416" s="366" t="s">
        <v>115</v>
      </c>
    </row>
    <row r="3417" spans="1:5" ht="12.75">
      <c r="A3417" s="33" t="s">
        <v>252</v>
      </c>
      <c r="B3417" s="33" t="s">
        <v>253</v>
      </c>
      <c r="C3417" s="327">
        <v>152000</v>
      </c>
      <c r="D3417" s="327">
        <v>58972.51</v>
      </c>
      <c r="E3417" s="76">
        <v>38.8</v>
      </c>
    </row>
    <row r="3418" spans="1:5" ht="12.75">
      <c r="A3418" s="328" t="s">
        <v>256</v>
      </c>
      <c r="B3418" s="328" t="s">
        <v>257</v>
      </c>
      <c r="C3418" s="329" t="s">
        <v>115</v>
      </c>
      <c r="D3418" s="329">
        <v>58972.51</v>
      </c>
      <c r="E3418" s="366" t="s">
        <v>115</v>
      </c>
    </row>
    <row r="3419" spans="1:5" ht="12.75">
      <c r="A3419" s="33" t="s">
        <v>260</v>
      </c>
      <c r="B3419" s="33" t="s">
        <v>261</v>
      </c>
      <c r="C3419" s="327">
        <v>40000</v>
      </c>
      <c r="D3419" s="327">
        <v>11692.59</v>
      </c>
      <c r="E3419" s="76">
        <v>29.23</v>
      </c>
    </row>
    <row r="3420" spans="1:5" ht="12.75">
      <c r="A3420" s="328" t="s">
        <v>262</v>
      </c>
      <c r="B3420" s="328" t="s">
        <v>263</v>
      </c>
      <c r="C3420" s="329" t="s">
        <v>115</v>
      </c>
      <c r="D3420" s="329">
        <v>1845.79</v>
      </c>
      <c r="E3420" s="366" t="s">
        <v>115</v>
      </c>
    </row>
    <row r="3421" spans="1:5" ht="12.75">
      <c r="A3421" s="328" t="s">
        <v>264</v>
      </c>
      <c r="B3421" s="328" t="s">
        <v>265</v>
      </c>
      <c r="C3421" s="329" t="s">
        <v>115</v>
      </c>
      <c r="D3421" s="329">
        <v>6436.8</v>
      </c>
      <c r="E3421" s="366" t="s">
        <v>115</v>
      </c>
    </row>
    <row r="3422" spans="1:5" ht="12.75">
      <c r="A3422" s="328" t="s">
        <v>266</v>
      </c>
      <c r="B3422" s="328" t="s">
        <v>267</v>
      </c>
      <c r="C3422" s="329" t="s">
        <v>115</v>
      </c>
      <c r="D3422" s="329">
        <v>3410</v>
      </c>
      <c r="E3422" s="366" t="s">
        <v>115</v>
      </c>
    </row>
    <row r="3423" spans="1:5" ht="12.75">
      <c r="A3423" s="33" t="s">
        <v>270</v>
      </c>
      <c r="B3423" s="33" t="s">
        <v>271</v>
      </c>
      <c r="C3423" s="327">
        <v>10000</v>
      </c>
      <c r="D3423" s="327">
        <v>9322.1</v>
      </c>
      <c r="E3423" s="76">
        <v>93.22</v>
      </c>
    </row>
    <row r="3424" spans="1:5" ht="12.75">
      <c r="A3424" s="328" t="s">
        <v>272</v>
      </c>
      <c r="B3424" s="328" t="s">
        <v>273</v>
      </c>
      <c r="C3424" s="329" t="s">
        <v>115</v>
      </c>
      <c r="D3424" s="329">
        <v>9322.1</v>
      </c>
      <c r="E3424" s="366" t="s">
        <v>115</v>
      </c>
    </row>
    <row r="3425" spans="1:5" ht="12.75">
      <c r="A3425" s="33" t="s">
        <v>284</v>
      </c>
      <c r="B3425" s="33" t="s">
        <v>285</v>
      </c>
      <c r="C3425" s="327">
        <v>48000</v>
      </c>
      <c r="D3425" s="327">
        <v>33523.28</v>
      </c>
      <c r="E3425" s="76">
        <v>69.84</v>
      </c>
    </row>
    <row r="3426" spans="1:5" ht="12.75">
      <c r="A3426" s="328" t="s">
        <v>286</v>
      </c>
      <c r="B3426" s="328" t="s">
        <v>287</v>
      </c>
      <c r="C3426" s="329" t="s">
        <v>115</v>
      </c>
      <c r="D3426" s="329">
        <v>4529.28</v>
      </c>
      <c r="E3426" s="366" t="s">
        <v>115</v>
      </c>
    </row>
    <row r="3427" spans="1:5" ht="12.75">
      <c r="A3427" s="328" t="s">
        <v>290</v>
      </c>
      <c r="B3427" s="328" t="s">
        <v>291</v>
      </c>
      <c r="C3427" s="329" t="s">
        <v>115</v>
      </c>
      <c r="D3427" s="329">
        <v>5244</v>
      </c>
      <c r="E3427" s="366" t="s">
        <v>115</v>
      </c>
    </row>
    <row r="3428" spans="1:5" ht="12.75">
      <c r="A3428" s="328" t="s">
        <v>298</v>
      </c>
      <c r="B3428" s="328" t="s">
        <v>299</v>
      </c>
      <c r="C3428" s="329" t="s">
        <v>115</v>
      </c>
      <c r="D3428" s="329">
        <v>23750</v>
      </c>
      <c r="E3428" s="366" t="s">
        <v>115</v>
      </c>
    </row>
    <row r="3429" spans="1:5" ht="12.75">
      <c r="A3429" s="328" t="s">
        <v>302</v>
      </c>
      <c r="B3429" s="328" t="s">
        <v>303</v>
      </c>
      <c r="C3429" s="329" t="s">
        <v>115</v>
      </c>
      <c r="D3429" s="329">
        <v>0</v>
      </c>
      <c r="E3429" s="366" t="s">
        <v>115</v>
      </c>
    </row>
    <row r="3430" spans="1:5" ht="12.75">
      <c r="A3430" s="33" t="s">
        <v>307</v>
      </c>
      <c r="B3430" s="33" t="s">
        <v>308</v>
      </c>
      <c r="C3430" s="327">
        <v>12000</v>
      </c>
      <c r="D3430" s="327">
        <v>292.25</v>
      </c>
      <c r="E3430" s="76">
        <v>2.44</v>
      </c>
    </row>
    <row r="3431" spans="1:5" ht="12.75">
      <c r="A3431" s="328" t="s">
        <v>316</v>
      </c>
      <c r="B3431" s="328" t="s">
        <v>317</v>
      </c>
      <c r="C3431" s="329" t="s">
        <v>115</v>
      </c>
      <c r="D3431" s="329">
        <v>292.25</v>
      </c>
      <c r="E3431" s="366" t="s">
        <v>115</v>
      </c>
    </row>
    <row r="3432" spans="1:5" ht="12.75">
      <c r="A3432" s="328" t="s">
        <v>319</v>
      </c>
      <c r="B3432" s="328" t="s">
        <v>308</v>
      </c>
      <c r="C3432" s="329" t="s">
        <v>115</v>
      </c>
      <c r="D3432" s="329">
        <v>0</v>
      </c>
      <c r="E3432" s="366" t="s">
        <v>115</v>
      </c>
    </row>
    <row r="3433" spans="1:5" ht="12.75">
      <c r="A3433" s="325" t="s">
        <v>691</v>
      </c>
      <c r="B3433" s="325" t="s">
        <v>1285</v>
      </c>
      <c r="C3433" s="326">
        <v>20000</v>
      </c>
      <c r="D3433" s="326">
        <v>0</v>
      </c>
      <c r="E3433" s="365">
        <v>0</v>
      </c>
    </row>
    <row r="3434" spans="1:5" ht="12.75">
      <c r="A3434" s="401" t="s">
        <v>665</v>
      </c>
      <c r="B3434" s="402"/>
      <c r="C3434" s="322">
        <v>20000</v>
      </c>
      <c r="D3434" s="322">
        <v>0</v>
      </c>
      <c r="E3434" s="361">
        <v>0</v>
      </c>
    </row>
    <row r="3435" spans="1:5" ht="12.75">
      <c r="A3435" s="401" t="s">
        <v>666</v>
      </c>
      <c r="B3435" s="402"/>
      <c r="C3435" s="322">
        <v>20000</v>
      </c>
      <c r="D3435" s="322">
        <v>0</v>
      </c>
      <c r="E3435" s="361">
        <v>0</v>
      </c>
    </row>
    <row r="3436" spans="1:5" ht="12.75">
      <c r="A3436" s="33" t="s">
        <v>284</v>
      </c>
      <c r="B3436" s="33" t="s">
        <v>285</v>
      </c>
      <c r="C3436" s="327">
        <v>20000</v>
      </c>
      <c r="D3436" s="327">
        <v>0</v>
      </c>
      <c r="E3436" s="76">
        <v>0</v>
      </c>
    </row>
    <row r="3437" spans="1:5" ht="12.75">
      <c r="A3437" s="328" t="s">
        <v>298</v>
      </c>
      <c r="B3437" s="328" t="s">
        <v>299</v>
      </c>
      <c r="C3437" s="329" t="s">
        <v>115</v>
      </c>
      <c r="D3437" s="329">
        <v>0</v>
      </c>
      <c r="E3437" s="366" t="s">
        <v>115</v>
      </c>
    </row>
    <row r="3438" spans="1:5" ht="12.75">
      <c r="A3438" s="325" t="s">
        <v>728</v>
      </c>
      <c r="B3438" s="325" t="s">
        <v>1129</v>
      </c>
      <c r="C3438" s="326">
        <v>30000</v>
      </c>
      <c r="D3438" s="326">
        <v>7161.25</v>
      </c>
      <c r="E3438" s="365">
        <v>23.87</v>
      </c>
    </row>
    <row r="3439" spans="1:5" ht="12.75">
      <c r="A3439" s="401" t="s">
        <v>665</v>
      </c>
      <c r="B3439" s="402"/>
      <c r="C3439" s="322">
        <v>30000</v>
      </c>
      <c r="D3439" s="322">
        <v>7161.25</v>
      </c>
      <c r="E3439" s="361">
        <v>23.87</v>
      </c>
    </row>
    <row r="3440" spans="1:5" ht="12.75">
      <c r="A3440" s="401" t="s">
        <v>666</v>
      </c>
      <c r="B3440" s="402"/>
      <c r="C3440" s="322">
        <v>30000</v>
      </c>
      <c r="D3440" s="322">
        <v>7161.25</v>
      </c>
      <c r="E3440" s="361">
        <v>23.87</v>
      </c>
    </row>
    <row r="3441" spans="1:5" ht="12.75">
      <c r="A3441" s="33" t="s">
        <v>284</v>
      </c>
      <c r="B3441" s="33" t="s">
        <v>285</v>
      </c>
      <c r="C3441" s="327">
        <v>25000</v>
      </c>
      <c r="D3441" s="327">
        <v>7000</v>
      </c>
      <c r="E3441" s="76">
        <v>28</v>
      </c>
    </row>
    <row r="3442" spans="1:5" ht="12.75">
      <c r="A3442" s="328" t="s">
        <v>298</v>
      </c>
      <c r="B3442" s="328" t="s">
        <v>299</v>
      </c>
      <c r="C3442" s="329" t="s">
        <v>115</v>
      </c>
      <c r="D3442" s="329">
        <v>7000</v>
      </c>
      <c r="E3442" s="366" t="s">
        <v>115</v>
      </c>
    </row>
    <row r="3443" spans="1:5" ht="12.75">
      <c r="A3443" s="328" t="s">
        <v>302</v>
      </c>
      <c r="B3443" s="328" t="s">
        <v>303</v>
      </c>
      <c r="C3443" s="329" t="s">
        <v>115</v>
      </c>
      <c r="D3443" s="329">
        <v>0</v>
      </c>
      <c r="E3443" s="366" t="s">
        <v>115</v>
      </c>
    </row>
    <row r="3444" spans="1:5" ht="12.75">
      <c r="A3444" s="33" t="s">
        <v>307</v>
      </c>
      <c r="B3444" s="33" t="s">
        <v>308</v>
      </c>
      <c r="C3444" s="327">
        <v>5000</v>
      </c>
      <c r="D3444" s="327">
        <v>161.25</v>
      </c>
      <c r="E3444" s="76">
        <v>3.23</v>
      </c>
    </row>
    <row r="3445" spans="1:5" ht="12.75">
      <c r="A3445" s="328" t="s">
        <v>316</v>
      </c>
      <c r="B3445" s="328" t="s">
        <v>317</v>
      </c>
      <c r="C3445" s="329" t="s">
        <v>115</v>
      </c>
      <c r="D3445" s="329">
        <v>161.25</v>
      </c>
      <c r="E3445" s="366" t="s">
        <v>115</v>
      </c>
    </row>
    <row r="3446" spans="1:5" ht="12.75">
      <c r="A3446" s="328" t="s">
        <v>319</v>
      </c>
      <c r="B3446" s="328" t="s">
        <v>308</v>
      </c>
      <c r="C3446" s="329" t="s">
        <v>115</v>
      </c>
      <c r="D3446" s="329">
        <v>0</v>
      </c>
      <c r="E3446" s="366" t="s">
        <v>115</v>
      </c>
    </row>
    <row r="3447" spans="1:5" ht="12.75">
      <c r="A3447" s="323" t="s">
        <v>733</v>
      </c>
      <c r="B3447" s="323" t="s">
        <v>734</v>
      </c>
      <c r="C3447" s="324">
        <v>1203000</v>
      </c>
      <c r="D3447" s="324">
        <v>421843.06</v>
      </c>
      <c r="E3447" s="364">
        <v>35.07</v>
      </c>
    </row>
    <row r="3448" spans="1:5" ht="12.75">
      <c r="A3448" s="325" t="s">
        <v>676</v>
      </c>
      <c r="B3448" s="325" t="s">
        <v>1286</v>
      </c>
      <c r="C3448" s="326">
        <v>200000</v>
      </c>
      <c r="D3448" s="326">
        <v>63839.66</v>
      </c>
      <c r="E3448" s="365">
        <v>31.92</v>
      </c>
    </row>
    <row r="3449" spans="1:5" ht="12.75">
      <c r="A3449" s="401" t="s">
        <v>667</v>
      </c>
      <c r="B3449" s="402"/>
      <c r="C3449" s="322">
        <v>200000</v>
      </c>
      <c r="D3449" s="322">
        <v>63839.66</v>
      </c>
      <c r="E3449" s="361">
        <v>31.92</v>
      </c>
    </row>
    <row r="3450" spans="1:5" ht="12.75">
      <c r="A3450" s="401" t="s">
        <v>669</v>
      </c>
      <c r="B3450" s="402"/>
      <c r="C3450" s="322">
        <v>200000</v>
      </c>
      <c r="D3450" s="322">
        <v>63839.66</v>
      </c>
      <c r="E3450" s="361">
        <v>31.92</v>
      </c>
    </row>
    <row r="3451" spans="1:5" ht="12.75">
      <c r="A3451" s="33" t="s">
        <v>340</v>
      </c>
      <c r="B3451" s="33" t="s">
        <v>74</v>
      </c>
      <c r="C3451" s="327">
        <v>200000</v>
      </c>
      <c r="D3451" s="327">
        <v>63839.66</v>
      </c>
      <c r="E3451" s="76">
        <v>31.92</v>
      </c>
    </row>
    <row r="3452" spans="1:5" ht="12.75">
      <c r="A3452" s="328" t="s">
        <v>341</v>
      </c>
      <c r="B3452" s="328" t="s">
        <v>342</v>
      </c>
      <c r="C3452" s="329" t="s">
        <v>115</v>
      </c>
      <c r="D3452" s="329">
        <v>63839.66</v>
      </c>
      <c r="E3452" s="366" t="s">
        <v>115</v>
      </c>
    </row>
    <row r="3453" spans="1:5" ht="12.75">
      <c r="A3453" s="325" t="s">
        <v>716</v>
      </c>
      <c r="B3453" s="325" t="s">
        <v>735</v>
      </c>
      <c r="C3453" s="326">
        <v>50000</v>
      </c>
      <c r="D3453" s="326">
        <v>10000</v>
      </c>
      <c r="E3453" s="365">
        <v>20</v>
      </c>
    </row>
    <row r="3454" spans="1:5" ht="12.75">
      <c r="A3454" s="401" t="s">
        <v>665</v>
      </c>
      <c r="B3454" s="402"/>
      <c r="C3454" s="322">
        <v>50000</v>
      </c>
      <c r="D3454" s="322">
        <v>10000</v>
      </c>
      <c r="E3454" s="361">
        <v>20</v>
      </c>
    </row>
    <row r="3455" spans="1:5" ht="12.75">
      <c r="A3455" s="401" t="s">
        <v>666</v>
      </c>
      <c r="B3455" s="402"/>
      <c r="C3455" s="322">
        <v>50000</v>
      </c>
      <c r="D3455" s="322">
        <v>10000</v>
      </c>
      <c r="E3455" s="361">
        <v>20</v>
      </c>
    </row>
    <row r="3456" spans="1:5" ht="12.75">
      <c r="A3456" s="33" t="s">
        <v>270</v>
      </c>
      <c r="B3456" s="33" t="s">
        <v>271</v>
      </c>
      <c r="C3456" s="327">
        <v>1000</v>
      </c>
      <c r="D3456" s="327">
        <v>0</v>
      </c>
      <c r="E3456" s="76">
        <v>0</v>
      </c>
    </row>
    <row r="3457" spans="1:5" ht="12.75">
      <c r="A3457" s="328" t="s">
        <v>272</v>
      </c>
      <c r="B3457" s="328" t="s">
        <v>273</v>
      </c>
      <c r="C3457" s="329" t="s">
        <v>115</v>
      </c>
      <c r="D3457" s="329">
        <v>0</v>
      </c>
      <c r="E3457" s="366" t="s">
        <v>115</v>
      </c>
    </row>
    <row r="3458" spans="1:5" ht="12.75">
      <c r="A3458" s="33" t="s">
        <v>284</v>
      </c>
      <c r="B3458" s="33" t="s">
        <v>285</v>
      </c>
      <c r="C3458" s="327">
        <v>49000</v>
      </c>
      <c r="D3458" s="327">
        <v>10000</v>
      </c>
      <c r="E3458" s="76">
        <v>20.41</v>
      </c>
    </row>
    <row r="3459" spans="1:5" ht="12.75">
      <c r="A3459" s="328" t="s">
        <v>290</v>
      </c>
      <c r="B3459" s="328" t="s">
        <v>291</v>
      </c>
      <c r="C3459" s="329" t="s">
        <v>115</v>
      </c>
      <c r="D3459" s="329">
        <v>0</v>
      </c>
      <c r="E3459" s="366" t="s">
        <v>115</v>
      </c>
    </row>
    <row r="3460" spans="1:5" ht="12.75">
      <c r="A3460" s="328" t="s">
        <v>298</v>
      </c>
      <c r="B3460" s="328" t="s">
        <v>299</v>
      </c>
      <c r="C3460" s="329" t="s">
        <v>115</v>
      </c>
      <c r="D3460" s="329">
        <v>10000</v>
      </c>
      <c r="E3460" s="366" t="s">
        <v>115</v>
      </c>
    </row>
    <row r="3461" spans="1:5" ht="12.75">
      <c r="A3461" s="328" t="s">
        <v>302</v>
      </c>
      <c r="B3461" s="328" t="s">
        <v>303</v>
      </c>
      <c r="C3461" s="329" t="s">
        <v>115</v>
      </c>
      <c r="D3461" s="329">
        <v>0</v>
      </c>
      <c r="E3461" s="366" t="s">
        <v>115</v>
      </c>
    </row>
    <row r="3462" spans="1:5" ht="12.75">
      <c r="A3462" s="325" t="s">
        <v>678</v>
      </c>
      <c r="B3462" s="325" t="s">
        <v>736</v>
      </c>
      <c r="C3462" s="326">
        <v>250000</v>
      </c>
      <c r="D3462" s="326">
        <v>0</v>
      </c>
      <c r="E3462" s="365">
        <v>0</v>
      </c>
    </row>
    <row r="3463" spans="1:5" ht="12.75">
      <c r="A3463" s="401" t="s">
        <v>665</v>
      </c>
      <c r="B3463" s="402"/>
      <c r="C3463" s="322">
        <v>250000</v>
      </c>
      <c r="D3463" s="322">
        <v>0</v>
      </c>
      <c r="E3463" s="361">
        <v>0</v>
      </c>
    </row>
    <row r="3464" spans="1:5" ht="12.75">
      <c r="A3464" s="401" t="s">
        <v>666</v>
      </c>
      <c r="B3464" s="402"/>
      <c r="C3464" s="322">
        <v>250000</v>
      </c>
      <c r="D3464" s="322">
        <v>0</v>
      </c>
      <c r="E3464" s="361">
        <v>0</v>
      </c>
    </row>
    <row r="3465" spans="1:5" ht="12.75">
      <c r="A3465" s="33" t="s">
        <v>340</v>
      </c>
      <c r="B3465" s="33" t="s">
        <v>74</v>
      </c>
      <c r="C3465" s="327">
        <v>250000</v>
      </c>
      <c r="D3465" s="327">
        <v>0</v>
      </c>
      <c r="E3465" s="76">
        <v>0</v>
      </c>
    </row>
    <row r="3466" spans="1:5" ht="12.75">
      <c r="A3466" s="328" t="s">
        <v>343</v>
      </c>
      <c r="B3466" s="328" t="s">
        <v>75</v>
      </c>
      <c r="C3466" s="329" t="s">
        <v>115</v>
      </c>
      <c r="D3466" s="329">
        <v>0</v>
      </c>
      <c r="E3466" s="366" t="s">
        <v>115</v>
      </c>
    </row>
    <row r="3467" spans="1:5" ht="12.75">
      <c r="A3467" s="325" t="s">
        <v>680</v>
      </c>
      <c r="B3467" s="325" t="s">
        <v>1145</v>
      </c>
      <c r="C3467" s="326">
        <v>250000</v>
      </c>
      <c r="D3467" s="326">
        <v>140000</v>
      </c>
      <c r="E3467" s="365">
        <v>56</v>
      </c>
    </row>
    <row r="3468" spans="1:5" ht="12.75">
      <c r="A3468" s="401" t="s">
        <v>665</v>
      </c>
      <c r="B3468" s="402"/>
      <c r="C3468" s="322">
        <v>250000</v>
      </c>
      <c r="D3468" s="322">
        <v>140000</v>
      </c>
      <c r="E3468" s="361">
        <v>56</v>
      </c>
    </row>
    <row r="3469" spans="1:5" ht="12.75">
      <c r="A3469" s="401" t="s">
        <v>666</v>
      </c>
      <c r="B3469" s="402"/>
      <c r="C3469" s="322">
        <v>250000</v>
      </c>
      <c r="D3469" s="322">
        <v>140000</v>
      </c>
      <c r="E3469" s="361">
        <v>56</v>
      </c>
    </row>
    <row r="3470" spans="1:5" ht="12.75">
      <c r="A3470" s="33" t="s">
        <v>337</v>
      </c>
      <c r="B3470" s="33" t="s">
        <v>338</v>
      </c>
      <c r="C3470" s="327">
        <v>250000</v>
      </c>
      <c r="D3470" s="327">
        <v>140000</v>
      </c>
      <c r="E3470" s="76">
        <v>56</v>
      </c>
    </row>
    <row r="3471" spans="1:5" ht="12.75">
      <c r="A3471" s="328" t="s">
        <v>339</v>
      </c>
      <c r="B3471" s="328" t="s">
        <v>338</v>
      </c>
      <c r="C3471" s="329" t="s">
        <v>115</v>
      </c>
      <c r="D3471" s="329">
        <v>140000</v>
      </c>
      <c r="E3471" s="366" t="s">
        <v>115</v>
      </c>
    </row>
    <row r="3472" spans="1:5" ht="12.75">
      <c r="A3472" s="325" t="s">
        <v>682</v>
      </c>
      <c r="B3472" s="325" t="s">
        <v>1366</v>
      </c>
      <c r="C3472" s="326">
        <v>5000</v>
      </c>
      <c r="D3472" s="326">
        <v>0</v>
      </c>
      <c r="E3472" s="365">
        <v>0</v>
      </c>
    </row>
    <row r="3473" spans="1:5" ht="12.75">
      <c r="A3473" s="401" t="s">
        <v>665</v>
      </c>
      <c r="B3473" s="402"/>
      <c r="C3473" s="322">
        <v>5000</v>
      </c>
      <c r="D3473" s="322">
        <v>0</v>
      </c>
      <c r="E3473" s="361">
        <v>0</v>
      </c>
    </row>
    <row r="3474" spans="1:5" ht="12.75">
      <c r="A3474" s="401" t="s">
        <v>666</v>
      </c>
      <c r="B3474" s="402"/>
      <c r="C3474" s="322">
        <v>5000</v>
      </c>
      <c r="D3474" s="322">
        <v>0</v>
      </c>
      <c r="E3474" s="361">
        <v>0</v>
      </c>
    </row>
    <row r="3475" spans="1:5" ht="12.75">
      <c r="A3475" s="33" t="s">
        <v>284</v>
      </c>
      <c r="B3475" s="33" t="s">
        <v>285</v>
      </c>
      <c r="C3475" s="327">
        <v>5000</v>
      </c>
      <c r="D3475" s="327">
        <v>0</v>
      </c>
      <c r="E3475" s="76">
        <v>0</v>
      </c>
    </row>
    <row r="3476" spans="1:5" ht="12.75">
      <c r="A3476" s="328" t="s">
        <v>298</v>
      </c>
      <c r="B3476" s="328" t="s">
        <v>299</v>
      </c>
      <c r="C3476" s="329" t="s">
        <v>115</v>
      </c>
      <c r="D3476" s="329">
        <v>0</v>
      </c>
      <c r="E3476" s="366" t="s">
        <v>115</v>
      </c>
    </row>
    <row r="3477" spans="1:5" ht="12.75">
      <c r="A3477" s="325" t="s">
        <v>684</v>
      </c>
      <c r="B3477" s="325" t="s">
        <v>737</v>
      </c>
      <c r="C3477" s="326">
        <v>30000</v>
      </c>
      <c r="D3477" s="326">
        <v>17400</v>
      </c>
      <c r="E3477" s="365">
        <v>58</v>
      </c>
    </row>
    <row r="3478" spans="1:5" ht="12.75">
      <c r="A3478" s="401" t="s">
        <v>665</v>
      </c>
      <c r="B3478" s="402"/>
      <c r="C3478" s="322">
        <v>30000</v>
      </c>
      <c r="D3478" s="322">
        <v>17400</v>
      </c>
      <c r="E3478" s="361">
        <v>58</v>
      </c>
    </row>
    <row r="3479" spans="1:5" ht="12.75">
      <c r="A3479" s="401" t="s">
        <v>666</v>
      </c>
      <c r="B3479" s="402"/>
      <c r="C3479" s="322">
        <v>30000</v>
      </c>
      <c r="D3479" s="322">
        <v>17400</v>
      </c>
      <c r="E3479" s="361">
        <v>58</v>
      </c>
    </row>
    <row r="3480" spans="1:5" ht="12.75">
      <c r="A3480" s="33" t="s">
        <v>284</v>
      </c>
      <c r="B3480" s="33" t="s">
        <v>285</v>
      </c>
      <c r="C3480" s="327">
        <v>17000</v>
      </c>
      <c r="D3480" s="327">
        <v>15900</v>
      </c>
      <c r="E3480" s="76">
        <v>93.53</v>
      </c>
    </row>
    <row r="3481" spans="1:5" ht="12.75">
      <c r="A3481" s="328" t="s">
        <v>294</v>
      </c>
      <c r="B3481" s="328" t="s">
        <v>295</v>
      </c>
      <c r="C3481" s="329" t="s">
        <v>115</v>
      </c>
      <c r="D3481" s="329">
        <v>0</v>
      </c>
      <c r="E3481" s="366" t="s">
        <v>115</v>
      </c>
    </row>
    <row r="3482" spans="1:5" ht="12.75">
      <c r="A3482" s="328" t="s">
        <v>298</v>
      </c>
      <c r="B3482" s="328" t="s">
        <v>299</v>
      </c>
      <c r="C3482" s="329" t="s">
        <v>115</v>
      </c>
      <c r="D3482" s="329">
        <v>0</v>
      </c>
      <c r="E3482" s="366" t="s">
        <v>115</v>
      </c>
    </row>
    <row r="3483" spans="1:5" ht="12.75">
      <c r="A3483" s="328" t="s">
        <v>302</v>
      </c>
      <c r="B3483" s="328" t="s">
        <v>303</v>
      </c>
      <c r="C3483" s="329" t="s">
        <v>115</v>
      </c>
      <c r="D3483" s="329">
        <v>15900</v>
      </c>
      <c r="E3483" s="366" t="s">
        <v>115</v>
      </c>
    </row>
    <row r="3484" spans="1:5" ht="12.75">
      <c r="A3484" s="33" t="s">
        <v>307</v>
      </c>
      <c r="B3484" s="33" t="s">
        <v>308</v>
      </c>
      <c r="C3484" s="327">
        <v>13000</v>
      </c>
      <c r="D3484" s="327">
        <v>1500</v>
      </c>
      <c r="E3484" s="76">
        <v>11.54</v>
      </c>
    </row>
    <row r="3485" spans="1:5" ht="12.75">
      <c r="A3485" s="328" t="s">
        <v>319</v>
      </c>
      <c r="B3485" s="328" t="s">
        <v>308</v>
      </c>
      <c r="C3485" s="329" t="s">
        <v>115</v>
      </c>
      <c r="D3485" s="329">
        <v>1500</v>
      </c>
      <c r="E3485" s="366" t="s">
        <v>115</v>
      </c>
    </row>
    <row r="3486" spans="1:5" ht="12.75">
      <c r="A3486" s="325" t="s">
        <v>738</v>
      </c>
      <c r="B3486" s="325" t="s">
        <v>1130</v>
      </c>
      <c r="C3486" s="326">
        <v>260000</v>
      </c>
      <c r="D3486" s="326">
        <v>130000</v>
      </c>
      <c r="E3486" s="365">
        <v>50</v>
      </c>
    </row>
    <row r="3487" spans="1:5" ht="12.75">
      <c r="A3487" s="401" t="s">
        <v>665</v>
      </c>
      <c r="B3487" s="402"/>
      <c r="C3487" s="322">
        <v>260000</v>
      </c>
      <c r="D3487" s="322">
        <v>130000</v>
      </c>
      <c r="E3487" s="361">
        <v>50</v>
      </c>
    </row>
    <row r="3488" spans="1:5" ht="12.75">
      <c r="A3488" s="401" t="s">
        <v>666</v>
      </c>
      <c r="B3488" s="402"/>
      <c r="C3488" s="322">
        <v>260000</v>
      </c>
      <c r="D3488" s="322">
        <v>130000</v>
      </c>
      <c r="E3488" s="361">
        <v>50</v>
      </c>
    </row>
    <row r="3489" spans="1:5" ht="12.75">
      <c r="A3489" s="33" t="s">
        <v>337</v>
      </c>
      <c r="B3489" s="33" t="s">
        <v>338</v>
      </c>
      <c r="C3489" s="327">
        <v>260000</v>
      </c>
      <c r="D3489" s="327">
        <v>130000</v>
      </c>
      <c r="E3489" s="76">
        <v>50</v>
      </c>
    </row>
    <row r="3490" spans="1:5" ht="12.75">
      <c r="A3490" s="328" t="s">
        <v>339</v>
      </c>
      <c r="B3490" s="328" t="s">
        <v>338</v>
      </c>
      <c r="C3490" s="329" t="s">
        <v>115</v>
      </c>
      <c r="D3490" s="329">
        <v>130000</v>
      </c>
      <c r="E3490" s="366" t="s">
        <v>115</v>
      </c>
    </row>
    <row r="3491" spans="1:5" ht="12.75">
      <c r="A3491" s="325" t="s">
        <v>709</v>
      </c>
      <c r="B3491" s="325" t="s">
        <v>739</v>
      </c>
      <c r="C3491" s="326">
        <v>61000</v>
      </c>
      <c r="D3491" s="326">
        <v>60603.4</v>
      </c>
      <c r="E3491" s="365">
        <v>99.35</v>
      </c>
    </row>
    <row r="3492" spans="1:5" ht="12.75">
      <c r="A3492" s="401" t="s">
        <v>665</v>
      </c>
      <c r="B3492" s="402"/>
      <c r="C3492" s="322">
        <v>61000</v>
      </c>
      <c r="D3492" s="322">
        <v>60603.4</v>
      </c>
      <c r="E3492" s="361">
        <v>99.35</v>
      </c>
    </row>
    <row r="3493" spans="1:5" ht="12.75">
      <c r="A3493" s="401" t="s">
        <v>666</v>
      </c>
      <c r="B3493" s="402"/>
      <c r="C3493" s="322">
        <v>61000</v>
      </c>
      <c r="D3493" s="322">
        <v>60603.4</v>
      </c>
      <c r="E3493" s="361">
        <v>99.35</v>
      </c>
    </row>
    <row r="3494" spans="1:5" ht="12.75">
      <c r="A3494" s="33" t="s">
        <v>307</v>
      </c>
      <c r="B3494" s="33" t="s">
        <v>308</v>
      </c>
      <c r="C3494" s="327">
        <v>61000</v>
      </c>
      <c r="D3494" s="327">
        <v>60603.4</v>
      </c>
      <c r="E3494" s="76">
        <v>99.35</v>
      </c>
    </row>
    <row r="3495" spans="1:5" ht="12.75">
      <c r="A3495" s="328" t="s">
        <v>315</v>
      </c>
      <c r="B3495" s="328" t="s">
        <v>57</v>
      </c>
      <c r="C3495" s="329" t="s">
        <v>115</v>
      </c>
      <c r="D3495" s="329">
        <v>60603.4</v>
      </c>
      <c r="E3495" s="366" t="s">
        <v>115</v>
      </c>
    </row>
    <row r="3496" spans="1:5" ht="12.75">
      <c r="A3496" s="325" t="s">
        <v>711</v>
      </c>
      <c r="B3496" s="325" t="s">
        <v>740</v>
      </c>
      <c r="C3496" s="326">
        <v>34000</v>
      </c>
      <c r="D3496" s="326">
        <v>0</v>
      </c>
      <c r="E3496" s="365">
        <v>0</v>
      </c>
    </row>
    <row r="3497" spans="1:5" ht="12.75">
      <c r="A3497" s="401" t="s">
        <v>665</v>
      </c>
      <c r="B3497" s="402"/>
      <c r="C3497" s="322">
        <v>34000</v>
      </c>
      <c r="D3497" s="322">
        <v>0</v>
      </c>
      <c r="E3497" s="361">
        <v>0</v>
      </c>
    </row>
    <row r="3498" spans="1:5" ht="12.75">
      <c r="A3498" s="401" t="s">
        <v>666</v>
      </c>
      <c r="B3498" s="402"/>
      <c r="C3498" s="322">
        <v>34000</v>
      </c>
      <c r="D3498" s="322">
        <v>0</v>
      </c>
      <c r="E3498" s="361">
        <v>0</v>
      </c>
    </row>
    <row r="3499" spans="1:5" ht="12.75">
      <c r="A3499" s="33" t="s">
        <v>337</v>
      </c>
      <c r="B3499" s="33" t="s">
        <v>338</v>
      </c>
      <c r="C3499" s="327">
        <v>34000</v>
      </c>
      <c r="D3499" s="327">
        <v>0</v>
      </c>
      <c r="E3499" s="76">
        <v>0</v>
      </c>
    </row>
    <row r="3500" spans="1:5" ht="12.75">
      <c r="A3500" s="328" t="s">
        <v>339</v>
      </c>
      <c r="B3500" s="328" t="s">
        <v>338</v>
      </c>
      <c r="C3500" s="329" t="s">
        <v>115</v>
      </c>
      <c r="D3500" s="329">
        <v>0</v>
      </c>
      <c r="E3500" s="366" t="s">
        <v>115</v>
      </c>
    </row>
    <row r="3501" spans="1:5" ht="12.75">
      <c r="A3501" s="325" t="s">
        <v>741</v>
      </c>
      <c r="B3501" s="325" t="s">
        <v>742</v>
      </c>
      <c r="C3501" s="326">
        <v>42000</v>
      </c>
      <c r="D3501" s="326">
        <v>0</v>
      </c>
      <c r="E3501" s="365">
        <v>0</v>
      </c>
    </row>
    <row r="3502" spans="1:5" ht="12.75">
      <c r="A3502" s="401" t="s">
        <v>665</v>
      </c>
      <c r="B3502" s="402"/>
      <c r="C3502" s="322">
        <v>42000</v>
      </c>
      <c r="D3502" s="322">
        <v>0</v>
      </c>
      <c r="E3502" s="361">
        <v>0</v>
      </c>
    </row>
    <row r="3503" spans="1:5" ht="12.75">
      <c r="A3503" s="401" t="s">
        <v>666</v>
      </c>
      <c r="B3503" s="402"/>
      <c r="C3503" s="322">
        <v>42000</v>
      </c>
      <c r="D3503" s="322">
        <v>0</v>
      </c>
      <c r="E3503" s="361">
        <v>0</v>
      </c>
    </row>
    <row r="3504" spans="1:5" ht="12.75">
      <c r="A3504" s="33" t="s">
        <v>337</v>
      </c>
      <c r="B3504" s="33" t="s">
        <v>338</v>
      </c>
      <c r="C3504" s="327">
        <v>42000</v>
      </c>
      <c r="D3504" s="327">
        <v>0</v>
      </c>
      <c r="E3504" s="76">
        <v>0</v>
      </c>
    </row>
    <row r="3505" spans="1:5" ht="12.75">
      <c r="A3505" s="328" t="s">
        <v>339</v>
      </c>
      <c r="B3505" s="328" t="s">
        <v>338</v>
      </c>
      <c r="C3505" s="329" t="s">
        <v>115</v>
      </c>
      <c r="D3505" s="329">
        <v>0</v>
      </c>
      <c r="E3505" s="366" t="s">
        <v>115</v>
      </c>
    </row>
    <row r="3506" spans="1:5" ht="12.75">
      <c r="A3506" s="325" t="s">
        <v>695</v>
      </c>
      <c r="B3506" s="325" t="s">
        <v>743</v>
      </c>
      <c r="C3506" s="326">
        <v>21000</v>
      </c>
      <c r="D3506" s="326">
        <v>0</v>
      </c>
      <c r="E3506" s="365">
        <v>0</v>
      </c>
    </row>
    <row r="3507" spans="1:5" ht="12.75">
      <c r="A3507" s="401" t="s">
        <v>665</v>
      </c>
      <c r="B3507" s="402"/>
      <c r="C3507" s="322">
        <v>21000</v>
      </c>
      <c r="D3507" s="322">
        <v>0</v>
      </c>
      <c r="E3507" s="361">
        <v>0</v>
      </c>
    </row>
    <row r="3508" spans="1:5" ht="12.75">
      <c r="A3508" s="401" t="s">
        <v>666</v>
      </c>
      <c r="B3508" s="402"/>
      <c r="C3508" s="322">
        <v>21000</v>
      </c>
      <c r="D3508" s="322">
        <v>0</v>
      </c>
      <c r="E3508" s="361">
        <v>0</v>
      </c>
    </row>
    <row r="3509" spans="1:5" ht="12.75">
      <c r="A3509" s="33" t="s">
        <v>337</v>
      </c>
      <c r="B3509" s="33" t="s">
        <v>338</v>
      </c>
      <c r="C3509" s="327">
        <v>21000</v>
      </c>
      <c r="D3509" s="327">
        <v>0</v>
      </c>
      <c r="E3509" s="76">
        <v>0</v>
      </c>
    </row>
    <row r="3510" spans="1:5" ht="12.75">
      <c r="A3510" s="328" t="s">
        <v>339</v>
      </c>
      <c r="B3510" s="328" t="s">
        <v>338</v>
      </c>
      <c r="C3510" s="329" t="s">
        <v>115</v>
      </c>
      <c r="D3510" s="329">
        <v>0</v>
      </c>
      <c r="E3510" s="366" t="s">
        <v>115</v>
      </c>
    </row>
    <row r="3511" spans="1:5" ht="12.75">
      <c r="A3511" s="323" t="s">
        <v>744</v>
      </c>
      <c r="B3511" s="323" t="s">
        <v>745</v>
      </c>
      <c r="C3511" s="324">
        <v>315000</v>
      </c>
      <c r="D3511" s="324">
        <v>60000</v>
      </c>
      <c r="E3511" s="364">
        <v>19.05</v>
      </c>
    </row>
    <row r="3512" spans="1:5" ht="12.75">
      <c r="A3512" s="325" t="s">
        <v>676</v>
      </c>
      <c r="B3512" s="325" t="s">
        <v>746</v>
      </c>
      <c r="C3512" s="326">
        <v>50000</v>
      </c>
      <c r="D3512" s="326">
        <v>0</v>
      </c>
      <c r="E3512" s="365">
        <v>0</v>
      </c>
    </row>
    <row r="3513" spans="1:5" ht="12.75">
      <c r="A3513" s="401" t="s">
        <v>667</v>
      </c>
      <c r="B3513" s="402"/>
      <c r="C3513" s="322">
        <v>50000</v>
      </c>
      <c r="D3513" s="322">
        <v>0</v>
      </c>
      <c r="E3513" s="361">
        <v>0</v>
      </c>
    </row>
    <row r="3514" spans="1:5" ht="12.75">
      <c r="A3514" s="401" t="s">
        <v>669</v>
      </c>
      <c r="B3514" s="402"/>
      <c r="C3514" s="322">
        <v>50000</v>
      </c>
      <c r="D3514" s="322">
        <v>0</v>
      </c>
      <c r="E3514" s="361">
        <v>0</v>
      </c>
    </row>
    <row r="3515" spans="1:5" ht="12.75">
      <c r="A3515" s="33" t="s">
        <v>345</v>
      </c>
      <c r="B3515" s="33" t="s">
        <v>346</v>
      </c>
      <c r="C3515" s="327">
        <v>50000</v>
      </c>
      <c r="D3515" s="327">
        <v>0</v>
      </c>
      <c r="E3515" s="76">
        <v>0</v>
      </c>
    </row>
    <row r="3516" spans="1:5" ht="12.75">
      <c r="A3516" s="328" t="s">
        <v>347</v>
      </c>
      <c r="B3516" s="328" t="s">
        <v>348</v>
      </c>
      <c r="C3516" s="329" t="s">
        <v>115</v>
      </c>
      <c r="D3516" s="329">
        <v>0</v>
      </c>
      <c r="E3516" s="366" t="s">
        <v>115</v>
      </c>
    </row>
    <row r="3517" spans="1:5" ht="12.75">
      <c r="A3517" s="325" t="s">
        <v>684</v>
      </c>
      <c r="B3517" s="325" t="s">
        <v>747</v>
      </c>
      <c r="C3517" s="326">
        <v>225000</v>
      </c>
      <c r="D3517" s="326">
        <v>60000</v>
      </c>
      <c r="E3517" s="365">
        <v>26.67</v>
      </c>
    </row>
    <row r="3518" spans="1:5" ht="12.75">
      <c r="A3518" s="401" t="s">
        <v>665</v>
      </c>
      <c r="B3518" s="402"/>
      <c r="C3518" s="322">
        <v>225000</v>
      </c>
      <c r="D3518" s="322">
        <v>60000</v>
      </c>
      <c r="E3518" s="361">
        <v>26.67</v>
      </c>
    </row>
    <row r="3519" spans="1:5" ht="12.75">
      <c r="A3519" s="401" t="s">
        <v>666</v>
      </c>
      <c r="B3519" s="402"/>
      <c r="C3519" s="322">
        <v>225000</v>
      </c>
      <c r="D3519" s="322">
        <v>60000</v>
      </c>
      <c r="E3519" s="361">
        <v>26.67</v>
      </c>
    </row>
    <row r="3520" spans="1:5" ht="12.75">
      <c r="A3520" s="33" t="s">
        <v>364</v>
      </c>
      <c r="B3520" s="33" t="s">
        <v>205</v>
      </c>
      <c r="C3520" s="327">
        <v>225000</v>
      </c>
      <c r="D3520" s="327">
        <v>60000</v>
      </c>
      <c r="E3520" s="76">
        <v>26.67</v>
      </c>
    </row>
    <row r="3521" spans="1:5" ht="12.75">
      <c r="A3521" s="328" t="s">
        <v>365</v>
      </c>
      <c r="B3521" s="328" t="s">
        <v>366</v>
      </c>
      <c r="C3521" s="329" t="s">
        <v>115</v>
      </c>
      <c r="D3521" s="329">
        <v>60000</v>
      </c>
      <c r="E3521" s="366" t="s">
        <v>115</v>
      </c>
    </row>
    <row r="3522" spans="1:5" ht="12.75">
      <c r="A3522" s="325" t="s">
        <v>686</v>
      </c>
      <c r="B3522" s="325" t="s">
        <v>748</v>
      </c>
      <c r="C3522" s="326">
        <v>7000</v>
      </c>
      <c r="D3522" s="326">
        <v>0</v>
      </c>
      <c r="E3522" s="365">
        <v>0</v>
      </c>
    </row>
    <row r="3523" spans="1:5" ht="12.75">
      <c r="A3523" s="401" t="s">
        <v>665</v>
      </c>
      <c r="B3523" s="402"/>
      <c r="C3523" s="322">
        <v>7000</v>
      </c>
      <c r="D3523" s="322">
        <v>0</v>
      </c>
      <c r="E3523" s="361">
        <v>0</v>
      </c>
    </row>
    <row r="3524" spans="1:5" ht="12.75">
      <c r="A3524" s="401" t="s">
        <v>666</v>
      </c>
      <c r="B3524" s="402"/>
      <c r="C3524" s="322">
        <v>7000</v>
      </c>
      <c r="D3524" s="322">
        <v>0</v>
      </c>
      <c r="E3524" s="361">
        <v>0</v>
      </c>
    </row>
    <row r="3525" spans="1:5" ht="12.75">
      <c r="A3525" s="33" t="s">
        <v>351</v>
      </c>
      <c r="B3525" s="33" t="s">
        <v>60</v>
      </c>
      <c r="C3525" s="327">
        <v>7000</v>
      </c>
      <c r="D3525" s="327">
        <v>0</v>
      </c>
      <c r="E3525" s="76">
        <v>0</v>
      </c>
    </row>
    <row r="3526" spans="1:5" ht="12.75">
      <c r="A3526" s="328" t="s">
        <v>352</v>
      </c>
      <c r="B3526" s="328" t="s">
        <v>61</v>
      </c>
      <c r="C3526" s="329" t="s">
        <v>115</v>
      </c>
      <c r="D3526" s="329">
        <v>0</v>
      </c>
      <c r="E3526" s="366" t="s">
        <v>115</v>
      </c>
    </row>
    <row r="3527" spans="1:5" ht="12.75">
      <c r="A3527" s="325" t="s">
        <v>688</v>
      </c>
      <c r="B3527" s="325" t="s">
        <v>1367</v>
      </c>
      <c r="C3527" s="326">
        <v>5000</v>
      </c>
      <c r="D3527" s="326">
        <v>0</v>
      </c>
      <c r="E3527" s="365">
        <v>0</v>
      </c>
    </row>
    <row r="3528" spans="1:5" ht="12.75">
      <c r="A3528" s="401" t="s">
        <v>667</v>
      </c>
      <c r="B3528" s="402"/>
      <c r="C3528" s="322">
        <v>5000</v>
      </c>
      <c r="D3528" s="322">
        <v>0</v>
      </c>
      <c r="E3528" s="361">
        <v>0</v>
      </c>
    </row>
    <row r="3529" spans="1:5" ht="12.75">
      <c r="A3529" s="401" t="s">
        <v>669</v>
      </c>
      <c r="B3529" s="402"/>
      <c r="C3529" s="322">
        <v>5000</v>
      </c>
      <c r="D3529" s="322">
        <v>0</v>
      </c>
      <c r="E3529" s="361">
        <v>0</v>
      </c>
    </row>
    <row r="3530" spans="1:5" ht="12.75">
      <c r="A3530" s="33" t="s">
        <v>351</v>
      </c>
      <c r="B3530" s="33" t="s">
        <v>60</v>
      </c>
      <c r="C3530" s="327">
        <v>5000</v>
      </c>
      <c r="D3530" s="327">
        <v>0</v>
      </c>
      <c r="E3530" s="76">
        <v>0</v>
      </c>
    </row>
    <row r="3531" spans="1:5" ht="12.75">
      <c r="A3531" s="328" t="s">
        <v>352</v>
      </c>
      <c r="B3531" s="328" t="s">
        <v>61</v>
      </c>
      <c r="C3531" s="329" t="s">
        <v>115</v>
      </c>
      <c r="D3531" s="329">
        <v>0</v>
      </c>
      <c r="E3531" s="366" t="s">
        <v>115</v>
      </c>
    </row>
    <row r="3532" spans="1:5" ht="12.75">
      <c r="A3532" s="325" t="s">
        <v>749</v>
      </c>
      <c r="B3532" s="325" t="s">
        <v>750</v>
      </c>
      <c r="C3532" s="326">
        <v>28000</v>
      </c>
      <c r="D3532" s="326">
        <v>0</v>
      </c>
      <c r="E3532" s="365">
        <v>0</v>
      </c>
    </row>
    <row r="3533" spans="1:5" ht="12.75">
      <c r="A3533" s="401" t="s">
        <v>665</v>
      </c>
      <c r="B3533" s="402"/>
      <c r="C3533" s="322">
        <v>28000</v>
      </c>
      <c r="D3533" s="322">
        <v>0</v>
      </c>
      <c r="E3533" s="361">
        <v>0</v>
      </c>
    </row>
    <row r="3534" spans="1:5" ht="12.75">
      <c r="A3534" s="401" t="s">
        <v>666</v>
      </c>
      <c r="B3534" s="402"/>
      <c r="C3534" s="322">
        <v>28000</v>
      </c>
      <c r="D3534" s="322">
        <v>0</v>
      </c>
      <c r="E3534" s="361">
        <v>0</v>
      </c>
    </row>
    <row r="3535" spans="1:5" ht="12.75">
      <c r="A3535" s="33" t="s">
        <v>351</v>
      </c>
      <c r="B3535" s="33" t="s">
        <v>60</v>
      </c>
      <c r="C3535" s="327">
        <v>28000</v>
      </c>
      <c r="D3535" s="327">
        <v>0</v>
      </c>
      <c r="E3535" s="76">
        <v>0</v>
      </c>
    </row>
    <row r="3536" spans="1:5" ht="12.75">
      <c r="A3536" s="328" t="s">
        <v>352</v>
      </c>
      <c r="B3536" s="328" t="s">
        <v>61</v>
      </c>
      <c r="C3536" s="329" t="s">
        <v>115</v>
      </c>
      <c r="D3536" s="329">
        <v>0</v>
      </c>
      <c r="E3536" s="366" t="s">
        <v>115</v>
      </c>
    </row>
    <row r="3537" spans="1:5" ht="12.75">
      <c r="A3537" s="323" t="s">
        <v>935</v>
      </c>
      <c r="B3537" s="323" t="s">
        <v>936</v>
      </c>
      <c r="C3537" s="324">
        <v>2447500</v>
      </c>
      <c r="D3537" s="324">
        <v>1553974.13</v>
      </c>
      <c r="E3537" s="364">
        <v>63.49</v>
      </c>
    </row>
    <row r="3538" spans="1:5" ht="12.75">
      <c r="A3538" s="325" t="s">
        <v>676</v>
      </c>
      <c r="B3538" s="325" t="s">
        <v>937</v>
      </c>
      <c r="C3538" s="326">
        <v>800000</v>
      </c>
      <c r="D3538" s="326">
        <v>1056074.86</v>
      </c>
      <c r="E3538" s="365">
        <v>132.01</v>
      </c>
    </row>
    <row r="3539" spans="1:5" ht="12.75">
      <c r="A3539" s="401" t="s">
        <v>667</v>
      </c>
      <c r="B3539" s="402"/>
      <c r="C3539" s="322">
        <v>800000</v>
      </c>
      <c r="D3539" s="322">
        <v>1056074.86</v>
      </c>
      <c r="E3539" s="361">
        <v>132.01</v>
      </c>
    </row>
    <row r="3540" spans="1:5" ht="12.75">
      <c r="A3540" s="401" t="s">
        <v>669</v>
      </c>
      <c r="B3540" s="402"/>
      <c r="C3540" s="322">
        <v>800000</v>
      </c>
      <c r="D3540" s="322">
        <v>1056074.86</v>
      </c>
      <c r="E3540" s="361">
        <v>132.01</v>
      </c>
    </row>
    <row r="3541" spans="1:5" ht="12.75">
      <c r="A3541" s="33" t="s">
        <v>284</v>
      </c>
      <c r="B3541" s="33" t="s">
        <v>285</v>
      </c>
      <c r="C3541" s="327">
        <v>600000</v>
      </c>
      <c r="D3541" s="327">
        <v>303086.11</v>
      </c>
      <c r="E3541" s="76">
        <v>50.51</v>
      </c>
    </row>
    <row r="3542" spans="1:5" ht="12.75">
      <c r="A3542" s="328" t="s">
        <v>288</v>
      </c>
      <c r="B3542" s="328" t="s">
        <v>289</v>
      </c>
      <c r="C3542" s="329" t="s">
        <v>115</v>
      </c>
      <c r="D3542" s="329">
        <v>303086.11</v>
      </c>
      <c r="E3542" s="366" t="s">
        <v>115</v>
      </c>
    </row>
    <row r="3543" spans="1:5" ht="12.75">
      <c r="A3543" s="33" t="s">
        <v>399</v>
      </c>
      <c r="B3543" s="33" t="s">
        <v>400</v>
      </c>
      <c r="C3543" s="327">
        <v>150000</v>
      </c>
      <c r="D3543" s="327">
        <v>17000</v>
      </c>
      <c r="E3543" s="76">
        <v>11.33</v>
      </c>
    </row>
    <row r="3544" spans="1:5" ht="12.75">
      <c r="A3544" s="328" t="s">
        <v>406</v>
      </c>
      <c r="B3544" s="328" t="s">
        <v>235</v>
      </c>
      <c r="C3544" s="329" t="s">
        <v>115</v>
      </c>
      <c r="D3544" s="329">
        <v>17000</v>
      </c>
      <c r="E3544" s="366" t="s">
        <v>115</v>
      </c>
    </row>
    <row r="3545" spans="1:5" ht="12.75">
      <c r="A3545" s="33" t="s">
        <v>427</v>
      </c>
      <c r="B3545" s="33" t="s">
        <v>428</v>
      </c>
      <c r="C3545" s="327">
        <v>50000</v>
      </c>
      <c r="D3545" s="327">
        <v>735988.75</v>
      </c>
      <c r="E3545" s="76">
        <v>1471.98</v>
      </c>
    </row>
    <row r="3546" spans="1:5" ht="12.75">
      <c r="A3546" s="328" t="s">
        <v>429</v>
      </c>
      <c r="B3546" s="328" t="s">
        <v>428</v>
      </c>
      <c r="C3546" s="329" t="s">
        <v>115</v>
      </c>
      <c r="D3546" s="329">
        <v>735988.75</v>
      </c>
      <c r="E3546" s="366" t="s">
        <v>115</v>
      </c>
    </row>
    <row r="3547" spans="1:5" ht="12.75">
      <c r="A3547" s="325" t="s">
        <v>716</v>
      </c>
      <c r="B3547" s="325" t="s">
        <v>938</v>
      </c>
      <c r="C3547" s="326">
        <v>265000</v>
      </c>
      <c r="D3547" s="326">
        <v>181838.55</v>
      </c>
      <c r="E3547" s="365">
        <v>68.62</v>
      </c>
    </row>
    <row r="3548" spans="1:5" ht="12.75">
      <c r="A3548" s="401" t="s">
        <v>667</v>
      </c>
      <c r="B3548" s="402"/>
      <c r="C3548" s="322">
        <v>265000</v>
      </c>
      <c r="D3548" s="322">
        <v>181838.55</v>
      </c>
      <c r="E3548" s="361">
        <v>68.62</v>
      </c>
    </row>
    <row r="3549" spans="1:5" ht="12.75">
      <c r="A3549" s="401" t="s">
        <v>669</v>
      </c>
      <c r="B3549" s="402"/>
      <c r="C3549" s="322">
        <v>265000</v>
      </c>
      <c r="D3549" s="322">
        <v>181838.55</v>
      </c>
      <c r="E3549" s="361">
        <v>68.62</v>
      </c>
    </row>
    <row r="3550" spans="1:5" ht="12.75">
      <c r="A3550" s="33" t="s">
        <v>270</v>
      </c>
      <c r="B3550" s="33" t="s">
        <v>271</v>
      </c>
      <c r="C3550" s="327">
        <v>205000</v>
      </c>
      <c r="D3550" s="327">
        <v>150404.65</v>
      </c>
      <c r="E3550" s="76">
        <v>73.37</v>
      </c>
    </row>
    <row r="3551" spans="1:5" ht="12.75">
      <c r="A3551" s="328" t="s">
        <v>272</v>
      </c>
      <c r="B3551" s="328" t="s">
        <v>273</v>
      </c>
      <c r="C3551" s="329" t="s">
        <v>115</v>
      </c>
      <c r="D3551" s="329">
        <v>0</v>
      </c>
      <c r="E3551" s="366" t="s">
        <v>115</v>
      </c>
    </row>
    <row r="3552" spans="1:5" ht="12.75">
      <c r="A3552" s="328" t="s">
        <v>276</v>
      </c>
      <c r="B3552" s="328" t="s">
        <v>277</v>
      </c>
      <c r="C3552" s="329" t="s">
        <v>115</v>
      </c>
      <c r="D3552" s="329">
        <v>150404.65</v>
      </c>
      <c r="E3552" s="366" t="s">
        <v>115</v>
      </c>
    </row>
    <row r="3553" spans="1:5" ht="12.75">
      <c r="A3553" s="33" t="s">
        <v>284</v>
      </c>
      <c r="B3553" s="33" t="s">
        <v>285</v>
      </c>
      <c r="C3553" s="327">
        <v>59000</v>
      </c>
      <c r="D3553" s="327">
        <v>30535.06</v>
      </c>
      <c r="E3553" s="76">
        <v>51.75</v>
      </c>
    </row>
    <row r="3554" spans="1:5" ht="12.75">
      <c r="A3554" s="328" t="s">
        <v>288</v>
      </c>
      <c r="B3554" s="328" t="s">
        <v>289</v>
      </c>
      <c r="C3554" s="329" t="s">
        <v>115</v>
      </c>
      <c r="D3554" s="329">
        <v>0</v>
      </c>
      <c r="E3554" s="366" t="s">
        <v>115</v>
      </c>
    </row>
    <row r="3555" spans="1:5" ht="12.75">
      <c r="A3555" s="328" t="s">
        <v>290</v>
      </c>
      <c r="B3555" s="328" t="s">
        <v>291</v>
      </c>
      <c r="C3555" s="329" t="s">
        <v>115</v>
      </c>
      <c r="D3555" s="329">
        <v>0</v>
      </c>
      <c r="E3555" s="366" t="s">
        <v>115</v>
      </c>
    </row>
    <row r="3556" spans="1:5" ht="12.75">
      <c r="A3556" s="328" t="s">
        <v>292</v>
      </c>
      <c r="B3556" s="328" t="s">
        <v>293</v>
      </c>
      <c r="C3556" s="329" t="s">
        <v>115</v>
      </c>
      <c r="D3556" s="329">
        <v>24155.06</v>
      </c>
      <c r="E3556" s="366" t="s">
        <v>115</v>
      </c>
    </row>
    <row r="3557" spans="1:5" ht="12.75">
      <c r="A3557" s="328" t="s">
        <v>294</v>
      </c>
      <c r="B3557" s="328" t="s">
        <v>295</v>
      </c>
      <c r="C3557" s="329" t="s">
        <v>115</v>
      </c>
      <c r="D3557" s="329">
        <v>0</v>
      </c>
      <c r="E3557" s="366" t="s">
        <v>115</v>
      </c>
    </row>
    <row r="3558" spans="1:5" ht="12.75">
      <c r="A3558" s="328" t="s">
        <v>298</v>
      </c>
      <c r="B3558" s="328" t="s">
        <v>299</v>
      </c>
      <c r="C3558" s="329" t="s">
        <v>115</v>
      </c>
      <c r="D3558" s="329">
        <v>4700</v>
      </c>
      <c r="E3558" s="366" t="s">
        <v>115</v>
      </c>
    </row>
    <row r="3559" spans="1:5" ht="12.75">
      <c r="A3559" s="328" t="s">
        <v>302</v>
      </c>
      <c r="B3559" s="328" t="s">
        <v>303</v>
      </c>
      <c r="C3559" s="329" t="s">
        <v>115</v>
      </c>
      <c r="D3559" s="329">
        <v>1680</v>
      </c>
      <c r="E3559" s="366" t="s">
        <v>115</v>
      </c>
    </row>
    <row r="3560" spans="1:5" ht="12.75">
      <c r="A3560" s="33" t="s">
        <v>307</v>
      </c>
      <c r="B3560" s="33" t="s">
        <v>308</v>
      </c>
      <c r="C3560" s="327">
        <v>1000</v>
      </c>
      <c r="D3560" s="327">
        <v>898.84</v>
      </c>
      <c r="E3560" s="76">
        <v>89.88</v>
      </c>
    </row>
    <row r="3561" spans="1:5" ht="12.75">
      <c r="A3561" s="328" t="s">
        <v>319</v>
      </c>
      <c r="B3561" s="328" t="s">
        <v>308</v>
      </c>
      <c r="C3561" s="329" t="s">
        <v>115</v>
      </c>
      <c r="D3561" s="329">
        <v>898.84</v>
      </c>
      <c r="E3561" s="366" t="s">
        <v>115</v>
      </c>
    </row>
    <row r="3562" spans="1:5" ht="12.75">
      <c r="A3562" s="325" t="s">
        <v>678</v>
      </c>
      <c r="B3562" s="325" t="s">
        <v>939</v>
      </c>
      <c r="C3562" s="326">
        <v>400000</v>
      </c>
      <c r="D3562" s="326">
        <v>166054.53</v>
      </c>
      <c r="E3562" s="365">
        <v>41.51</v>
      </c>
    </row>
    <row r="3563" spans="1:5" ht="12.75">
      <c r="A3563" s="401" t="s">
        <v>667</v>
      </c>
      <c r="B3563" s="402"/>
      <c r="C3563" s="322">
        <v>400000</v>
      </c>
      <c r="D3563" s="322">
        <v>166054.53</v>
      </c>
      <c r="E3563" s="361">
        <v>41.51</v>
      </c>
    </row>
    <row r="3564" spans="1:5" ht="12.75">
      <c r="A3564" s="401" t="s">
        <v>669</v>
      </c>
      <c r="B3564" s="402"/>
      <c r="C3564" s="322">
        <v>400000</v>
      </c>
      <c r="D3564" s="322">
        <v>166054.53</v>
      </c>
      <c r="E3564" s="361">
        <v>41.51</v>
      </c>
    </row>
    <row r="3565" spans="1:5" ht="12.75">
      <c r="A3565" s="33" t="s">
        <v>284</v>
      </c>
      <c r="B3565" s="33" t="s">
        <v>285</v>
      </c>
      <c r="C3565" s="327">
        <v>400000</v>
      </c>
      <c r="D3565" s="327">
        <v>166054.53</v>
      </c>
      <c r="E3565" s="76">
        <v>41.51</v>
      </c>
    </row>
    <row r="3566" spans="1:5" ht="12.75">
      <c r="A3566" s="328" t="s">
        <v>292</v>
      </c>
      <c r="B3566" s="328" t="s">
        <v>293</v>
      </c>
      <c r="C3566" s="329" t="s">
        <v>115</v>
      </c>
      <c r="D3566" s="329">
        <v>166054.53</v>
      </c>
      <c r="E3566" s="366" t="s">
        <v>115</v>
      </c>
    </row>
    <row r="3567" spans="1:5" ht="12.75">
      <c r="A3567" s="325" t="s">
        <v>686</v>
      </c>
      <c r="B3567" s="325" t="s">
        <v>941</v>
      </c>
      <c r="C3567" s="326">
        <v>181000</v>
      </c>
      <c r="D3567" s="326">
        <v>124954.94</v>
      </c>
      <c r="E3567" s="365">
        <v>69.04</v>
      </c>
    </row>
    <row r="3568" spans="1:5" ht="12.75">
      <c r="A3568" s="401" t="s">
        <v>667</v>
      </c>
      <c r="B3568" s="402"/>
      <c r="C3568" s="322">
        <v>181000</v>
      </c>
      <c r="D3568" s="322">
        <v>124954.94</v>
      </c>
      <c r="E3568" s="361">
        <v>69.04</v>
      </c>
    </row>
    <row r="3569" spans="1:5" ht="12.75">
      <c r="A3569" s="401" t="s">
        <v>669</v>
      </c>
      <c r="B3569" s="402"/>
      <c r="C3569" s="322">
        <v>181000</v>
      </c>
      <c r="D3569" s="322">
        <v>124954.94</v>
      </c>
      <c r="E3569" s="361">
        <v>69.04</v>
      </c>
    </row>
    <row r="3570" spans="1:5" ht="12.75">
      <c r="A3570" s="33" t="s">
        <v>284</v>
      </c>
      <c r="B3570" s="33" t="s">
        <v>285</v>
      </c>
      <c r="C3570" s="327">
        <v>181000</v>
      </c>
      <c r="D3570" s="327">
        <v>124954.94</v>
      </c>
      <c r="E3570" s="76">
        <v>69.04</v>
      </c>
    </row>
    <row r="3571" spans="1:5" ht="12.75">
      <c r="A3571" s="328" t="s">
        <v>288</v>
      </c>
      <c r="B3571" s="328" t="s">
        <v>289</v>
      </c>
      <c r="C3571" s="329" t="s">
        <v>115</v>
      </c>
      <c r="D3571" s="329">
        <v>106204.94</v>
      </c>
      <c r="E3571" s="366" t="s">
        <v>115</v>
      </c>
    </row>
    <row r="3572" spans="1:5" ht="12.75">
      <c r="A3572" s="328" t="s">
        <v>294</v>
      </c>
      <c r="B3572" s="328" t="s">
        <v>295</v>
      </c>
      <c r="C3572" s="329" t="s">
        <v>115</v>
      </c>
      <c r="D3572" s="329">
        <v>18750</v>
      </c>
      <c r="E3572" s="366" t="s">
        <v>115</v>
      </c>
    </row>
    <row r="3573" spans="1:5" ht="12.75">
      <c r="A3573" s="325" t="s">
        <v>719</v>
      </c>
      <c r="B3573" s="325" t="s">
        <v>943</v>
      </c>
      <c r="C3573" s="326">
        <v>50000</v>
      </c>
      <c r="D3573" s="326">
        <v>25051.25</v>
      </c>
      <c r="E3573" s="365">
        <v>50.1</v>
      </c>
    </row>
    <row r="3574" spans="1:5" ht="12.75">
      <c r="A3574" s="401" t="s">
        <v>665</v>
      </c>
      <c r="B3574" s="402"/>
      <c r="C3574" s="322">
        <v>50000</v>
      </c>
      <c r="D3574" s="322">
        <v>25051.25</v>
      </c>
      <c r="E3574" s="361">
        <v>50.1</v>
      </c>
    </row>
    <row r="3575" spans="1:5" ht="12.75">
      <c r="A3575" s="401" t="s">
        <v>666</v>
      </c>
      <c r="B3575" s="402"/>
      <c r="C3575" s="322">
        <v>50000</v>
      </c>
      <c r="D3575" s="322">
        <v>25051.25</v>
      </c>
      <c r="E3575" s="361">
        <v>50.1</v>
      </c>
    </row>
    <row r="3576" spans="1:5" ht="12.75">
      <c r="A3576" s="33" t="s">
        <v>284</v>
      </c>
      <c r="B3576" s="33" t="s">
        <v>285</v>
      </c>
      <c r="C3576" s="327">
        <v>47000</v>
      </c>
      <c r="D3576" s="327">
        <v>24900</v>
      </c>
      <c r="E3576" s="76">
        <v>52.98</v>
      </c>
    </row>
    <row r="3577" spans="1:5" ht="12.75">
      <c r="A3577" s="328" t="s">
        <v>290</v>
      </c>
      <c r="B3577" s="328" t="s">
        <v>291</v>
      </c>
      <c r="C3577" s="329" t="s">
        <v>115</v>
      </c>
      <c r="D3577" s="329">
        <v>0</v>
      </c>
      <c r="E3577" s="366" t="s">
        <v>115</v>
      </c>
    </row>
    <row r="3578" spans="1:5" ht="12.75">
      <c r="A3578" s="328" t="s">
        <v>298</v>
      </c>
      <c r="B3578" s="328" t="s">
        <v>299</v>
      </c>
      <c r="C3578" s="329" t="s">
        <v>115</v>
      </c>
      <c r="D3578" s="329">
        <v>0</v>
      </c>
      <c r="E3578" s="366" t="s">
        <v>115</v>
      </c>
    </row>
    <row r="3579" spans="1:5" ht="12.75">
      <c r="A3579" s="328" t="s">
        <v>300</v>
      </c>
      <c r="B3579" s="328" t="s">
        <v>301</v>
      </c>
      <c r="C3579" s="329" t="s">
        <v>115</v>
      </c>
      <c r="D3579" s="329">
        <v>24900</v>
      </c>
      <c r="E3579" s="366" t="s">
        <v>115</v>
      </c>
    </row>
    <row r="3580" spans="1:5" ht="12.75">
      <c r="A3580" s="33" t="s">
        <v>307</v>
      </c>
      <c r="B3580" s="33" t="s">
        <v>308</v>
      </c>
      <c r="C3580" s="327">
        <v>3000</v>
      </c>
      <c r="D3580" s="327">
        <v>151.25</v>
      </c>
      <c r="E3580" s="76">
        <v>5.04</v>
      </c>
    </row>
    <row r="3581" spans="1:5" ht="12.75">
      <c r="A3581" s="328" t="s">
        <v>316</v>
      </c>
      <c r="B3581" s="328" t="s">
        <v>317</v>
      </c>
      <c r="C3581" s="329" t="s">
        <v>115</v>
      </c>
      <c r="D3581" s="329">
        <v>151.25</v>
      </c>
      <c r="E3581" s="366" t="s">
        <v>115</v>
      </c>
    </row>
    <row r="3582" spans="1:5" ht="12.75">
      <c r="A3582" s="325" t="s">
        <v>1368</v>
      </c>
      <c r="B3582" s="325" t="s">
        <v>1369</v>
      </c>
      <c r="C3582" s="326">
        <v>751500</v>
      </c>
      <c r="D3582" s="326">
        <v>0</v>
      </c>
      <c r="E3582" s="365">
        <v>0</v>
      </c>
    </row>
    <row r="3583" spans="1:5" ht="12.75">
      <c r="A3583" s="401" t="s">
        <v>665</v>
      </c>
      <c r="B3583" s="402"/>
      <c r="C3583" s="322">
        <v>751500</v>
      </c>
      <c r="D3583" s="322">
        <v>0</v>
      </c>
      <c r="E3583" s="361">
        <v>0</v>
      </c>
    </row>
    <row r="3584" spans="1:5" ht="12.75">
      <c r="A3584" s="401" t="s">
        <v>666</v>
      </c>
      <c r="B3584" s="402"/>
      <c r="C3584" s="322">
        <v>751500</v>
      </c>
      <c r="D3584" s="322">
        <v>0</v>
      </c>
      <c r="E3584" s="361">
        <v>0</v>
      </c>
    </row>
    <row r="3585" spans="1:5" ht="12.75">
      <c r="A3585" s="33" t="s">
        <v>447</v>
      </c>
      <c r="B3585" s="33" t="s">
        <v>448</v>
      </c>
      <c r="C3585" s="327">
        <v>751500</v>
      </c>
      <c r="D3585" s="327">
        <v>0</v>
      </c>
      <c r="E3585" s="76">
        <v>0</v>
      </c>
    </row>
    <row r="3586" spans="1:5" ht="12.75">
      <c r="A3586" s="328" t="s">
        <v>449</v>
      </c>
      <c r="B3586" s="328" t="s">
        <v>450</v>
      </c>
      <c r="C3586" s="329" t="s">
        <v>115</v>
      </c>
      <c r="D3586" s="329">
        <v>0</v>
      </c>
      <c r="E3586" s="366" t="s">
        <v>115</v>
      </c>
    </row>
    <row r="3587" spans="1:5" ht="12.75">
      <c r="A3587" s="323" t="s">
        <v>753</v>
      </c>
      <c r="B3587" s="323" t="s">
        <v>754</v>
      </c>
      <c r="C3587" s="324">
        <v>70600</v>
      </c>
      <c r="D3587" s="324">
        <v>46968.85</v>
      </c>
      <c r="E3587" s="364">
        <v>66.53</v>
      </c>
    </row>
    <row r="3588" spans="1:5" ht="12.75">
      <c r="A3588" s="325" t="s">
        <v>755</v>
      </c>
      <c r="B3588" s="325" t="s">
        <v>756</v>
      </c>
      <c r="C3588" s="326">
        <v>70600</v>
      </c>
      <c r="D3588" s="326">
        <v>46968.85</v>
      </c>
      <c r="E3588" s="365">
        <v>66.53</v>
      </c>
    </row>
    <row r="3589" spans="1:5" ht="12.75">
      <c r="A3589" s="401" t="s">
        <v>665</v>
      </c>
      <c r="B3589" s="402"/>
      <c r="C3589" s="322">
        <v>10590</v>
      </c>
      <c r="D3589" s="322">
        <v>7045.33</v>
      </c>
      <c r="E3589" s="361">
        <v>66.53</v>
      </c>
    </row>
    <row r="3590" spans="1:5" ht="12.75">
      <c r="A3590" s="401" t="s">
        <v>666</v>
      </c>
      <c r="B3590" s="402"/>
      <c r="C3590" s="322">
        <v>10590</v>
      </c>
      <c r="D3590" s="322">
        <v>7045.33</v>
      </c>
      <c r="E3590" s="361">
        <v>66.53</v>
      </c>
    </row>
    <row r="3591" spans="1:5" ht="12.75">
      <c r="A3591" s="33" t="s">
        <v>243</v>
      </c>
      <c r="B3591" s="33" t="s">
        <v>244</v>
      </c>
      <c r="C3591" s="327">
        <v>1159</v>
      </c>
      <c r="D3591" s="327">
        <v>2582.78</v>
      </c>
      <c r="E3591" s="76">
        <v>222.85</v>
      </c>
    </row>
    <row r="3592" spans="1:5" ht="12.75">
      <c r="A3592" s="328" t="s">
        <v>245</v>
      </c>
      <c r="B3592" s="328" t="s">
        <v>246</v>
      </c>
      <c r="C3592" s="329" t="s">
        <v>115</v>
      </c>
      <c r="D3592" s="329">
        <v>2582.78</v>
      </c>
      <c r="E3592" s="366" t="s">
        <v>115</v>
      </c>
    </row>
    <row r="3593" spans="1:5" ht="12.75">
      <c r="A3593" s="33" t="s">
        <v>252</v>
      </c>
      <c r="B3593" s="33" t="s">
        <v>253</v>
      </c>
      <c r="C3593" s="327">
        <v>191</v>
      </c>
      <c r="D3593" s="327">
        <v>426.16</v>
      </c>
      <c r="E3593" s="76">
        <v>223.12</v>
      </c>
    </row>
    <row r="3594" spans="1:5" ht="12.75">
      <c r="A3594" s="328" t="s">
        <v>256</v>
      </c>
      <c r="B3594" s="328" t="s">
        <v>257</v>
      </c>
      <c r="C3594" s="329" t="s">
        <v>115</v>
      </c>
      <c r="D3594" s="329">
        <v>426.16</v>
      </c>
      <c r="E3594" s="366" t="s">
        <v>115</v>
      </c>
    </row>
    <row r="3595" spans="1:5" ht="12.75">
      <c r="A3595" s="33" t="s">
        <v>260</v>
      </c>
      <c r="B3595" s="33" t="s">
        <v>261</v>
      </c>
      <c r="C3595" s="327">
        <v>3600</v>
      </c>
      <c r="D3595" s="327">
        <v>841.8</v>
      </c>
      <c r="E3595" s="76">
        <v>23.38</v>
      </c>
    </row>
    <row r="3596" spans="1:5" ht="12.75">
      <c r="A3596" s="328" t="s">
        <v>262</v>
      </c>
      <c r="B3596" s="328" t="s">
        <v>263</v>
      </c>
      <c r="C3596" s="329" t="s">
        <v>115</v>
      </c>
      <c r="D3596" s="329">
        <v>841.8</v>
      </c>
      <c r="E3596" s="366" t="s">
        <v>115</v>
      </c>
    </row>
    <row r="3597" spans="1:5" ht="12.75">
      <c r="A3597" s="33" t="s">
        <v>284</v>
      </c>
      <c r="B3597" s="33" t="s">
        <v>285</v>
      </c>
      <c r="C3597" s="327">
        <v>5640</v>
      </c>
      <c r="D3597" s="327">
        <v>3194.59</v>
      </c>
      <c r="E3597" s="76">
        <v>56.64</v>
      </c>
    </row>
    <row r="3598" spans="1:5" ht="12.75">
      <c r="A3598" s="328" t="s">
        <v>298</v>
      </c>
      <c r="B3598" s="328" t="s">
        <v>299</v>
      </c>
      <c r="C3598" s="329" t="s">
        <v>115</v>
      </c>
      <c r="D3598" s="329">
        <v>2838.34</v>
      </c>
      <c r="E3598" s="366" t="s">
        <v>115</v>
      </c>
    </row>
    <row r="3599" spans="1:5" ht="12.75">
      <c r="A3599" s="328" t="s">
        <v>302</v>
      </c>
      <c r="B3599" s="328" t="s">
        <v>303</v>
      </c>
      <c r="C3599" s="329" t="s">
        <v>115</v>
      </c>
      <c r="D3599" s="329">
        <v>356.25</v>
      </c>
      <c r="E3599" s="366" t="s">
        <v>115</v>
      </c>
    </row>
    <row r="3600" spans="1:5" ht="12.75">
      <c r="A3600" s="401" t="s">
        <v>670</v>
      </c>
      <c r="B3600" s="402"/>
      <c r="C3600" s="322">
        <v>60010</v>
      </c>
      <c r="D3600" s="322">
        <v>39923.52</v>
      </c>
      <c r="E3600" s="361">
        <v>66.53</v>
      </c>
    </row>
    <row r="3601" spans="1:5" ht="12.75">
      <c r="A3601" s="401" t="s">
        <v>671</v>
      </c>
      <c r="B3601" s="402"/>
      <c r="C3601" s="322">
        <v>60010</v>
      </c>
      <c r="D3601" s="322">
        <v>39923.52</v>
      </c>
      <c r="E3601" s="361">
        <v>66.53</v>
      </c>
    </row>
    <row r="3602" spans="1:5" ht="12.75">
      <c r="A3602" s="33" t="s">
        <v>243</v>
      </c>
      <c r="B3602" s="33" t="s">
        <v>244</v>
      </c>
      <c r="C3602" s="327">
        <v>6567</v>
      </c>
      <c r="D3602" s="327">
        <v>14635.74</v>
      </c>
      <c r="E3602" s="76">
        <v>222.87</v>
      </c>
    </row>
    <row r="3603" spans="1:5" ht="12.75">
      <c r="A3603" s="328" t="s">
        <v>245</v>
      </c>
      <c r="B3603" s="328" t="s">
        <v>246</v>
      </c>
      <c r="C3603" s="329" t="s">
        <v>115</v>
      </c>
      <c r="D3603" s="329">
        <v>14635.74</v>
      </c>
      <c r="E3603" s="366" t="s">
        <v>115</v>
      </c>
    </row>
    <row r="3604" spans="1:5" ht="12.75">
      <c r="A3604" s="33" t="s">
        <v>252</v>
      </c>
      <c r="B3604" s="33" t="s">
        <v>253</v>
      </c>
      <c r="C3604" s="327">
        <v>1083</v>
      </c>
      <c r="D3604" s="327">
        <v>2414.9</v>
      </c>
      <c r="E3604" s="76">
        <v>222.98</v>
      </c>
    </row>
    <row r="3605" spans="1:5" ht="12.75">
      <c r="A3605" s="328" t="s">
        <v>256</v>
      </c>
      <c r="B3605" s="328" t="s">
        <v>257</v>
      </c>
      <c r="C3605" s="329" t="s">
        <v>115</v>
      </c>
      <c r="D3605" s="329">
        <v>2414.9</v>
      </c>
      <c r="E3605" s="366" t="s">
        <v>115</v>
      </c>
    </row>
    <row r="3606" spans="1:5" ht="12.75">
      <c r="A3606" s="33" t="s">
        <v>260</v>
      </c>
      <c r="B3606" s="33" t="s">
        <v>261</v>
      </c>
      <c r="C3606" s="327">
        <v>20400</v>
      </c>
      <c r="D3606" s="327">
        <v>4770.22</v>
      </c>
      <c r="E3606" s="76">
        <v>23.38</v>
      </c>
    </row>
    <row r="3607" spans="1:5" ht="12.75">
      <c r="A3607" s="328" t="s">
        <v>262</v>
      </c>
      <c r="B3607" s="328" t="s">
        <v>263</v>
      </c>
      <c r="C3607" s="329" t="s">
        <v>115</v>
      </c>
      <c r="D3607" s="329">
        <v>4770.22</v>
      </c>
      <c r="E3607" s="366" t="s">
        <v>115</v>
      </c>
    </row>
    <row r="3608" spans="1:5" ht="12.75">
      <c r="A3608" s="33" t="s">
        <v>284</v>
      </c>
      <c r="B3608" s="33" t="s">
        <v>285</v>
      </c>
      <c r="C3608" s="327">
        <v>31960</v>
      </c>
      <c r="D3608" s="327">
        <v>18102.66</v>
      </c>
      <c r="E3608" s="76">
        <v>56.64</v>
      </c>
    </row>
    <row r="3609" spans="1:5" ht="12.75">
      <c r="A3609" s="328" t="s">
        <v>298</v>
      </c>
      <c r="B3609" s="328" t="s">
        <v>299</v>
      </c>
      <c r="C3609" s="329" t="s">
        <v>115</v>
      </c>
      <c r="D3609" s="329">
        <v>16083.91</v>
      </c>
      <c r="E3609" s="366" t="s">
        <v>115</v>
      </c>
    </row>
    <row r="3610" spans="1:5" ht="12.75">
      <c r="A3610" s="328" t="s">
        <v>302</v>
      </c>
      <c r="B3610" s="328" t="s">
        <v>303</v>
      </c>
      <c r="C3610" s="329" t="s">
        <v>115</v>
      </c>
      <c r="D3610" s="329">
        <v>2018.75</v>
      </c>
      <c r="E3610" s="366" t="s">
        <v>115</v>
      </c>
    </row>
    <row r="3611" spans="1:5" ht="12.75">
      <c r="A3611" s="403" t="s">
        <v>949</v>
      </c>
      <c r="B3611" s="402"/>
      <c r="C3611" s="321">
        <v>85793050</v>
      </c>
      <c r="D3611" s="321">
        <v>21205907.62</v>
      </c>
      <c r="E3611" s="363">
        <v>24.72</v>
      </c>
    </row>
    <row r="3612" spans="1:5" ht="12.75">
      <c r="A3612" s="403" t="s">
        <v>950</v>
      </c>
      <c r="B3612" s="402"/>
      <c r="C3612" s="321">
        <v>85793050</v>
      </c>
      <c r="D3612" s="321">
        <v>21205907.62</v>
      </c>
      <c r="E3612" s="363">
        <v>24.72</v>
      </c>
    </row>
    <row r="3613" spans="1:5" ht="12.75">
      <c r="A3613" s="401" t="s">
        <v>665</v>
      </c>
      <c r="B3613" s="402"/>
      <c r="C3613" s="322">
        <v>4593800</v>
      </c>
      <c r="D3613" s="322">
        <v>1883560.19</v>
      </c>
      <c r="E3613" s="361">
        <v>41</v>
      </c>
    </row>
    <row r="3614" spans="1:5" ht="12.75">
      <c r="A3614" s="401" t="s">
        <v>666</v>
      </c>
      <c r="B3614" s="402"/>
      <c r="C3614" s="322">
        <v>4593800</v>
      </c>
      <c r="D3614" s="322">
        <v>1883560.19</v>
      </c>
      <c r="E3614" s="361">
        <v>41</v>
      </c>
    </row>
    <row r="3615" spans="1:5" ht="12.75">
      <c r="A3615" s="401" t="s">
        <v>667</v>
      </c>
      <c r="B3615" s="402"/>
      <c r="C3615" s="322">
        <v>44876459</v>
      </c>
      <c r="D3615" s="322">
        <v>10177192.57</v>
      </c>
      <c r="E3615" s="361">
        <v>22.68</v>
      </c>
    </row>
    <row r="3616" spans="1:5" ht="12.75">
      <c r="A3616" s="401" t="s">
        <v>1228</v>
      </c>
      <c r="B3616" s="402"/>
      <c r="C3616" s="322">
        <v>2900000</v>
      </c>
      <c r="D3616" s="322">
        <v>0</v>
      </c>
      <c r="E3616" s="361">
        <v>0</v>
      </c>
    </row>
    <row r="3617" spans="1:5" ht="12.75">
      <c r="A3617" s="401" t="s">
        <v>951</v>
      </c>
      <c r="B3617" s="402"/>
      <c r="C3617" s="322">
        <v>18972090</v>
      </c>
      <c r="D3617" s="322">
        <v>4668898.12</v>
      </c>
      <c r="E3617" s="361">
        <v>24.61</v>
      </c>
    </row>
    <row r="3618" spans="1:5" ht="12.75">
      <c r="A3618" s="401" t="s">
        <v>764</v>
      </c>
      <c r="B3618" s="402"/>
      <c r="C3618" s="322">
        <v>17282000</v>
      </c>
      <c r="D3618" s="322">
        <v>5338066.24</v>
      </c>
      <c r="E3618" s="361">
        <v>30.89</v>
      </c>
    </row>
    <row r="3619" spans="1:5" ht="12.75">
      <c r="A3619" s="401" t="s">
        <v>952</v>
      </c>
      <c r="B3619" s="402"/>
      <c r="C3619" s="322">
        <v>4624369</v>
      </c>
      <c r="D3619" s="322">
        <v>0</v>
      </c>
      <c r="E3619" s="361">
        <v>0</v>
      </c>
    </row>
    <row r="3620" spans="1:5" ht="12.75">
      <c r="A3620" s="401" t="s">
        <v>669</v>
      </c>
      <c r="B3620" s="402"/>
      <c r="C3620" s="322">
        <v>463000</v>
      </c>
      <c r="D3620" s="322">
        <v>18239.95</v>
      </c>
      <c r="E3620" s="361">
        <v>3.94</v>
      </c>
    </row>
    <row r="3621" spans="1:5" ht="12.75">
      <c r="A3621" s="401" t="s">
        <v>778</v>
      </c>
      <c r="B3621" s="402"/>
      <c r="C3621" s="322">
        <v>305000</v>
      </c>
      <c r="D3621" s="322">
        <v>1988.26</v>
      </c>
      <c r="E3621" s="361">
        <v>0.65</v>
      </c>
    </row>
    <row r="3622" spans="1:5" ht="12.75">
      <c r="A3622" s="401" t="s">
        <v>953</v>
      </c>
      <c r="B3622" s="402"/>
      <c r="C3622" s="322">
        <v>330000</v>
      </c>
      <c r="D3622" s="322">
        <v>150000</v>
      </c>
      <c r="E3622" s="361">
        <v>45.45</v>
      </c>
    </row>
    <row r="3623" spans="1:5" ht="12.75">
      <c r="A3623" s="401" t="s">
        <v>670</v>
      </c>
      <c r="B3623" s="402"/>
      <c r="C3623" s="322">
        <v>8015261</v>
      </c>
      <c r="D3623" s="322">
        <v>3905070</v>
      </c>
      <c r="E3623" s="361">
        <v>48.72</v>
      </c>
    </row>
    <row r="3624" spans="1:5" ht="12.75">
      <c r="A3624" s="401" t="s">
        <v>779</v>
      </c>
      <c r="B3624" s="402"/>
      <c r="C3624" s="322">
        <v>7624261</v>
      </c>
      <c r="D3624" s="322">
        <v>3604520</v>
      </c>
      <c r="E3624" s="361">
        <v>47.28</v>
      </c>
    </row>
    <row r="3625" spans="1:5" ht="12.75">
      <c r="A3625" s="401" t="s">
        <v>780</v>
      </c>
      <c r="B3625" s="402"/>
      <c r="C3625" s="322">
        <v>11000</v>
      </c>
      <c r="D3625" s="322">
        <v>0</v>
      </c>
      <c r="E3625" s="361">
        <v>0</v>
      </c>
    </row>
    <row r="3626" spans="1:5" ht="12.75">
      <c r="A3626" s="401" t="s">
        <v>766</v>
      </c>
      <c r="B3626" s="402"/>
      <c r="C3626" s="322">
        <v>20000</v>
      </c>
      <c r="D3626" s="322">
        <v>0</v>
      </c>
      <c r="E3626" s="361">
        <v>0</v>
      </c>
    </row>
    <row r="3627" spans="1:5" ht="12.75">
      <c r="A3627" s="401" t="s">
        <v>877</v>
      </c>
      <c r="B3627" s="402"/>
      <c r="C3627" s="322">
        <v>360000</v>
      </c>
      <c r="D3627" s="322">
        <v>300550</v>
      </c>
      <c r="E3627" s="361">
        <v>83.49</v>
      </c>
    </row>
    <row r="3628" spans="1:5" ht="12.75">
      <c r="A3628" s="401" t="s">
        <v>767</v>
      </c>
      <c r="B3628" s="402"/>
      <c r="C3628" s="322">
        <v>26307530</v>
      </c>
      <c r="D3628" s="322">
        <v>5240084.86</v>
      </c>
      <c r="E3628" s="361">
        <v>19.92</v>
      </c>
    </row>
    <row r="3629" spans="1:5" ht="12.75">
      <c r="A3629" s="401" t="s">
        <v>773</v>
      </c>
      <c r="B3629" s="402"/>
      <c r="C3629" s="322">
        <v>26307530</v>
      </c>
      <c r="D3629" s="322">
        <v>5240084.86</v>
      </c>
      <c r="E3629" s="361">
        <v>19.92</v>
      </c>
    </row>
    <row r="3630" spans="1:5" ht="12.75">
      <c r="A3630" s="401" t="s">
        <v>1162</v>
      </c>
      <c r="B3630" s="402"/>
      <c r="C3630" s="322">
        <v>2000000</v>
      </c>
      <c r="D3630" s="322">
        <v>0</v>
      </c>
      <c r="E3630" s="361">
        <v>0</v>
      </c>
    </row>
    <row r="3631" spans="1:5" ht="12.75">
      <c r="A3631" s="401" t="s">
        <v>1163</v>
      </c>
      <c r="B3631" s="402"/>
      <c r="C3631" s="322">
        <v>2000000</v>
      </c>
      <c r="D3631" s="322">
        <v>0</v>
      </c>
      <c r="E3631" s="361">
        <v>0</v>
      </c>
    </row>
    <row r="3632" spans="1:5" ht="12.75">
      <c r="A3632" s="323" t="s">
        <v>674</v>
      </c>
      <c r="B3632" s="323" t="s">
        <v>675</v>
      </c>
      <c r="C3632" s="324">
        <v>4772800</v>
      </c>
      <c r="D3632" s="324">
        <v>1900181.34</v>
      </c>
      <c r="E3632" s="364">
        <v>39.81</v>
      </c>
    </row>
    <row r="3633" spans="1:5" ht="12.75">
      <c r="A3633" s="325" t="s">
        <v>676</v>
      </c>
      <c r="B3633" s="325" t="s">
        <v>677</v>
      </c>
      <c r="C3633" s="326">
        <v>4340800</v>
      </c>
      <c r="D3633" s="326">
        <v>1781460.19</v>
      </c>
      <c r="E3633" s="365">
        <v>41.04</v>
      </c>
    </row>
    <row r="3634" spans="1:5" ht="12.75">
      <c r="A3634" s="401" t="s">
        <v>665</v>
      </c>
      <c r="B3634" s="402"/>
      <c r="C3634" s="322">
        <v>4340800</v>
      </c>
      <c r="D3634" s="322">
        <v>1781460.19</v>
      </c>
      <c r="E3634" s="361">
        <v>41.04</v>
      </c>
    </row>
    <row r="3635" spans="1:5" ht="12.75">
      <c r="A3635" s="401" t="s">
        <v>666</v>
      </c>
      <c r="B3635" s="402"/>
      <c r="C3635" s="322">
        <v>4340800</v>
      </c>
      <c r="D3635" s="322">
        <v>1781460.19</v>
      </c>
      <c r="E3635" s="361">
        <v>41.04</v>
      </c>
    </row>
    <row r="3636" spans="1:5" ht="12.75">
      <c r="A3636" s="33" t="s">
        <v>243</v>
      </c>
      <c r="B3636" s="33" t="s">
        <v>244</v>
      </c>
      <c r="C3636" s="327">
        <v>3100000</v>
      </c>
      <c r="D3636" s="327">
        <v>1320758.41</v>
      </c>
      <c r="E3636" s="76">
        <v>42.61</v>
      </c>
    </row>
    <row r="3637" spans="1:5" ht="12.75">
      <c r="A3637" s="328" t="s">
        <v>245</v>
      </c>
      <c r="B3637" s="328" t="s">
        <v>246</v>
      </c>
      <c r="C3637" s="329" t="s">
        <v>115</v>
      </c>
      <c r="D3637" s="329">
        <v>1320758.41</v>
      </c>
      <c r="E3637" s="366" t="s">
        <v>115</v>
      </c>
    </row>
    <row r="3638" spans="1:5" ht="12.75">
      <c r="A3638" s="33" t="s">
        <v>249</v>
      </c>
      <c r="B3638" s="33" t="s">
        <v>250</v>
      </c>
      <c r="C3638" s="327">
        <v>445000</v>
      </c>
      <c r="D3638" s="327">
        <v>72186.84</v>
      </c>
      <c r="E3638" s="76">
        <v>16.22</v>
      </c>
    </row>
    <row r="3639" spans="1:5" ht="12.75">
      <c r="A3639" s="328" t="s">
        <v>251</v>
      </c>
      <c r="B3639" s="328" t="s">
        <v>250</v>
      </c>
      <c r="C3639" s="329" t="s">
        <v>115</v>
      </c>
      <c r="D3639" s="329">
        <v>72186.84</v>
      </c>
      <c r="E3639" s="366" t="s">
        <v>115</v>
      </c>
    </row>
    <row r="3640" spans="1:5" ht="12.75">
      <c r="A3640" s="33" t="s">
        <v>252</v>
      </c>
      <c r="B3640" s="33" t="s">
        <v>253</v>
      </c>
      <c r="C3640" s="327">
        <v>512000</v>
      </c>
      <c r="D3640" s="327">
        <v>217925.26</v>
      </c>
      <c r="E3640" s="76">
        <v>42.56</v>
      </c>
    </row>
    <row r="3641" spans="1:5" ht="12.75">
      <c r="A3641" s="328" t="s">
        <v>256</v>
      </c>
      <c r="B3641" s="328" t="s">
        <v>257</v>
      </c>
      <c r="C3641" s="329" t="s">
        <v>115</v>
      </c>
      <c r="D3641" s="329">
        <v>217925.26</v>
      </c>
      <c r="E3641" s="366" t="s">
        <v>115</v>
      </c>
    </row>
    <row r="3642" spans="1:5" ht="12.75">
      <c r="A3642" s="33" t="s">
        <v>260</v>
      </c>
      <c r="B3642" s="33" t="s">
        <v>261</v>
      </c>
      <c r="C3642" s="327">
        <v>150000</v>
      </c>
      <c r="D3642" s="327">
        <v>74195.45</v>
      </c>
      <c r="E3642" s="76">
        <v>49.46</v>
      </c>
    </row>
    <row r="3643" spans="1:5" ht="12.75">
      <c r="A3643" s="328" t="s">
        <v>262</v>
      </c>
      <c r="B3643" s="328" t="s">
        <v>263</v>
      </c>
      <c r="C3643" s="329" t="s">
        <v>115</v>
      </c>
      <c r="D3643" s="329">
        <v>11891.85</v>
      </c>
      <c r="E3643" s="366" t="s">
        <v>115</v>
      </c>
    </row>
    <row r="3644" spans="1:5" ht="12.75">
      <c r="A3644" s="328" t="s">
        <v>264</v>
      </c>
      <c r="B3644" s="328" t="s">
        <v>265</v>
      </c>
      <c r="C3644" s="329" t="s">
        <v>115</v>
      </c>
      <c r="D3644" s="329">
        <v>57853.6</v>
      </c>
      <c r="E3644" s="366" t="s">
        <v>115</v>
      </c>
    </row>
    <row r="3645" spans="1:5" ht="12.75">
      <c r="A3645" s="328" t="s">
        <v>266</v>
      </c>
      <c r="B3645" s="328" t="s">
        <v>267</v>
      </c>
      <c r="C3645" s="329" t="s">
        <v>115</v>
      </c>
      <c r="D3645" s="329">
        <v>4450</v>
      </c>
      <c r="E3645" s="366" t="s">
        <v>115</v>
      </c>
    </row>
    <row r="3646" spans="1:5" ht="12.75">
      <c r="A3646" s="328" t="s">
        <v>268</v>
      </c>
      <c r="B3646" s="328" t="s">
        <v>269</v>
      </c>
      <c r="C3646" s="329" t="s">
        <v>115</v>
      </c>
      <c r="D3646" s="329">
        <v>0</v>
      </c>
      <c r="E3646" s="366" t="s">
        <v>115</v>
      </c>
    </row>
    <row r="3647" spans="1:5" ht="12.75">
      <c r="A3647" s="33" t="s">
        <v>270</v>
      </c>
      <c r="B3647" s="33" t="s">
        <v>271</v>
      </c>
      <c r="C3647" s="327">
        <v>60000</v>
      </c>
      <c r="D3647" s="327">
        <v>27630.38</v>
      </c>
      <c r="E3647" s="76">
        <v>46.05</v>
      </c>
    </row>
    <row r="3648" spans="1:5" ht="12.75">
      <c r="A3648" s="328" t="s">
        <v>272</v>
      </c>
      <c r="B3648" s="328" t="s">
        <v>273</v>
      </c>
      <c r="C3648" s="329" t="s">
        <v>115</v>
      </c>
      <c r="D3648" s="329">
        <v>27630.38</v>
      </c>
      <c r="E3648" s="366" t="s">
        <v>115</v>
      </c>
    </row>
    <row r="3649" spans="1:5" ht="12.75">
      <c r="A3649" s="33" t="s">
        <v>284</v>
      </c>
      <c r="B3649" s="33" t="s">
        <v>285</v>
      </c>
      <c r="C3649" s="327">
        <v>61800</v>
      </c>
      <c r="D3649" s="327">
        <v>14908.85</v>
      </c>
      <c r="E3649" s="76">
        <v>24.12</v>
      </c>
    </row>
    <row r="3650" spans="1:5" ht="12.75">
      <c r="A3650" s="328" t="s">
        <v>286</v>
      </c>
      <c r="B3650" s="328" t="s">
        <v>287</v>
      </c>
      <c r="C3650" s="329" t="s">
        <v>115</v>
      </c>
      <c r="D3650" s="329">
        <v>11257.85</v>
      </c>
      <c r="E3650" s="366" t="s">
        <v>115</v>
      </c>
    </row>
    <row r="3651" spans="1:5" ht="12.75">
      <c r="A3651" s="328" t="s">
        <v>290</v>
      </c>
      <c r="B3651" s="328" t="s">
        <v>291</v>
      </c>
      <c r="C3651" s="329" t="s">
        <v>115</v>
      </c>
      <c r="D3651" s="329">
        <v>3381</v>
      </c>
      <c r="E3651" s="366" t="s">
        <v>115</v>
      </c>
    </row>
    <row r="3652" spans="1:5" ht="12.75">
      <c r="A3652" s="328" t="s">
        <v>296</v>
      </c>
      <c r="B3652" s="328" t="s">
        <v>297</v>
      </c>
      <c r="C3652" s="329" t="s">
        <v>115</v>
      </c>
      <c r="D3652" s="329">
        <v>270</v>
      </c>
      <c r="E3652" s="366" t="s">
        <v>115</v>
      </c>
    </row>
    <row r="3653" spans="1:5" ht="12.75">
      <c r="A3653" s="328" t="s">
        <v>298</v>
      </c>
      <c r="B3653" s="328" t="s">
        <v>299</v>
      </c>
      <c r="C3653" s="329" t="s">
        <v>115</v>
      </c>
      <c r="D3653" s="329">
        <v>0</v>
      </c>
      <c r="E3653" s="366" t="s">
        <v>115</v>
      </c>
    </row>
    <row r="3654" spans="1:5" ht="12.75">
      <c r="A3654" s="328" t="s">
        <v>302</v>
      </c>
      <c r="B3654" s="328" t="s">
        <v>303</v>
      </c>
      <c r="C3654" s="329" t="s">
        <v>115</v>
      </c>
      <c r="D3654" s="329">
        <v>0</v>
      </c>
      <c r="E3654" s="366" t="s">
        <v>115</v>
      </c>
    </row>
    <row r="3655" spans="1:5" ht="12.75">
      <c r="A3655" s="33" t="s">
        <v>307</v>
      </c>
      <c r="B3655" s="33" t="s">
        <v>308</v>
      </c>
      <c r="C3655" s="327">
        <v>12000</v>
      </c>
      <c r="D3655" s="327">
        <v>53855</v>
      </c>
      <c r="E3655" s="76">
        <v>448.79</v>
      </c>
    </row>
    <row r="3656" spans="1:5" ht="12.75">
      <c r="A3656" s="328" t="s">
        <v>316</v>
      </c>
      <c r="B3656" s="328" t="s">
        <v>317</v>
      </c>
      <c r="C3656" s="329" t="s">
        <v>115</v>
      </c>
      <c r="D3656" s="329">
        <v>53855</v>
      </c>
      <c r="E3656" s="366" t="s">
        <v>115</v>
      </c>
    </row>
    <row r="3657" spans="1:5" ht="12.75">
      <c r="A3657" s="328" t="s">
        <v>319</v>
      </c>
      <c r="B3657" s="328" t="s">
        <v>308</v>
      </c>
      <c r="C3657" s="329" t="s">
        <v>115</v>
      </c>
      <c r="D3657" s="329">
        <v>0</v>
      </c>
      <c r="E3657" s="366" t="s">
        <v>115</v>
      </c>
    </row>
    <row r="3658" spans="1:5" ht="12.75">
      <c r="A3658" s="325" t="s">
        <v>723</v>
      </c>
      <c r="B3658" s="325" t="s">
        <v>954</v>
      </c>
      <c r="C3658" s="326">
        <v>54000</v>
      </c>
      <c r="D3658" s="326">
        <v>4500</v>
      </c>
      <c r="E3658" s="365">
        <v>8.33</v>
      </c>
    </row>
    <row r="3659" spans="1:5" ht="12.75">
      <c r="A3659" s="401" t="s">
        <v>665</v>
      </c>
      <c r="B3659" s="402"/>
      <c r="C3659" s="322">
        <v>24000</v>
      </c>
      <c r="D3659" s="322">
        <v>4500</v>
      </c>
      <c r="E3659" s="361">
        <v>18.75</v>
      </c>
    </row>
    <row r="3660" spans="1:5" ht="12.75">
      <c r="A3660" s="401" t="s">
        <v>666</v>
      </c>
      <c r="B3660" s="402"/>
      <c r="C3660" s="322">
        <v>24000</v>
      </c>
      <c r="D3660" s="322">
        <v>4500</v>
      </c>
      <c r="E3660" s="361">
        <v>18.75</v>
      </c>
    </row>
    <row r="3661" spans="1:5" ht="12.75">
      <c r="A3661" s="33" t="s">
        <v>270</v>
      </c>
      <c r="B3661" s="33" t="s">
        <v>271</v>
      </c>
      <c r="C3661" s="327">
        <v>1000</v>
      </c>
      <c r="D3661" s="327">
        <v>0</v>
      </c>
      <c r="E3661" s="76">
        <v>0</v>
      </c>
    </row>
    <row r="3662" spans="1:5" ht="12.75">
      <c r="A3662" s="328" t="s">
        <v>272</v>
      </c>
      <c r="B3662" s="328" t="s">
        <v>273</v>
      </c>
      <c r="C3662" s="329" t="s">
        <v>115</v>
      </c>
      <c r="D3662" s="329">
        <v>0</v>
      </c>
      <c r="E3662" s="366" t="s">
        <v>115</v>
      </c>
    </row>
    <row r="3663" spans="1:5" ht="12.75">
      <c r="A3663" s="33" t="s">
        <v>284</v>
      </c>
      <c r="B3663" s="33" t="s">
        <v>285</v>
      </c>
      <c r="C3663" s="327">
        <v>20000</v>
      </c>
      <c r="D3663" s="327">
        <v>3500</v>
      </c>
      <c r="E3663" s="76">
        <v>17.5</v>
      </c>
    </row>
    <row r="3664" spans="1:5" ht="12.75">
      <c r="A3664" s="328" t="s">
        <v>288</v>
      </c>
      <c r="B3664" s="328" t="s">
        <v>289</v>
      </c>
      <c r="C3664" s="329" t="s">
        <v>115</v>
      </c>
      <c r="D3664" s="329">
        <v>0</v>
      </c>
      <c r="E3664" s="366" t="s">
        <v>115</v>
      </c>
    </row>
    <row r="3665" spans="1:5" ht="12.75">
      <c r="A3665" s="328" t="s">
        <v>292</v>
      </c>
      <c r="B3665" s="328" t="s">
        <v>293</v>
      </c>
      <c r="C3665" s="329" t="s">
        <v>115</v>
      </c>
      <c r="D3665" s="329">
        <v>0</v>
      </c>
      <c r="E3665" s="366" t="s">
        <v>115</v>
      </c>
    </row>
    <row r="3666" spans="1:5" ht="12.75">
      <c r="A3666" s="328" t="s">
        <v>298</v>
      </c>
      <c r="B3666" s="328" t="s">
        <v>299</v>
      </c>
      <c r="C3666" s="329" t="s">
        <v>115</v>
      </c>
      <c r="D3666" s="329">
        <v>0</v>
      </c>
      <c r="E3666" s="366" t="s">
        <v>115</v>
      </c>
    </row>
    <row r="3667" spans="1:5" ht="12.75">
      <c r="A3667" s="328" t="s">
        <v>302</v>
      </c>
      <c r="B3667" s="328" t="s">
        <v>303</v>
      </c>
      <c r="C3667" s="329" t="s">
        <v>115</v>
      </c>
      <c r="D3667" s="329">
        <v>3500</v>
      </c>
      <c r="E3667" s="366" t="s">
        <v>115</v>
      </c>
    </row>
    <row r="3668" spans="1:5" ht="12.75">
      <c r="A3668" s="33" t="s">
        <v>307</v>
      </c>
      <c r="B3668" s="33" t="s">
        <v>308</v>
      </c>
      <c r="C3668" s="327">
        <v>3000</v>
      </c>
      <c r="D3668" s="327">
        <v>1000</v>
      </c>
      <c r="E3668" s="76">
        <v>33.33</v>
      </c>
    </row>
    <row r="3669" spans="1:5" ht="12.75">
      <c r="A3669" s="328" t="s">
        <v>316</v>
      </c>
      <c r="B3669" s="328" t="s">
        <v>317</v>
      </c>
      <c r="C3669" s="329" t="s">
        <v>115</v>
      </c>
      <c r="D3669" s="329">
        <v>1000</v>
      </c>
      <c r="E3669" s="366" t="s">
        <v>115</v>
      </c>
    </row>
    <row r="3670" spans="1:5" ht="12.75">
      <c r="A3670" s="328" t="s">
        <v>319</v>
      </c>
      <c r="B3670" s="328" t="s">
        <v>308</v>
      </c>
      <c r="C3670" s="329" t="s">
        <v>115</v>
      </c>
      <c r="D3670" s="329">
        <v>0</v>
      </c>
      <c r="E3670" s="366" t="s">
        <v>115</v>
      </c>
    </row>
    <row r="3671" spans="1:5" ht="12.75">
      <c r="A3671" s="401" t="s">
        <v>667</v>
      </c>
      <c r="B3671" s="402"/>
      <c r="C3671" s="322">
        <v>30000</v>
      </c>
      <c r="D3671" s="322">
        <v>0</v>
      </c>
      <c r="E3671" s="361">
        <v>0</v>
      </c>
    </row>
    <row r="3672" spans="1:5" ht="12.75">
      <c r="A3672" s="401" t="s">
        <v>669</v>
      </c>
      <c r="B3672" s="402"/>
      <c r="C3672" s="322">
        <v>30000</v>
      </c>
      <c r="D3672" s="322">
        <v>0</v>
      </c>
      <c r="E3672" s="361">
        <v>0</v>
      </c>
    </row>
    <row r="3673" spans="1:5" ht="12.75">
      <c r="A3673" s="33" t="s">
        <v>284</v>
      </c>
      <c r="B3673" s="33" t="s">
        <v>285</v>
      </c>
      <c r="C3673" s="327">
        <v>30000</v>
      </c>
      <c r="D3673" s="327">
        <v>0</v>
      </c>
      <c r="E3673" s="76">
        <v>0</v>
      </c>
    </row>
    <row r="3674" spans="1:5" ht="12.75">
      <c r="A3674" s="328" t="s">
        <v>294</v>
      </c>
      <c r="B3674" s="328" t="s">
        <v>295</v>
      </c>
      <c r="C3674" s="329" t="s">
        <v>115</v>
      </c>
      <c r="D3674" s="329">
        <v>0</v>
      </c>
      <c r="E3674" s="366" t="s">
        <v>115</v>
      </c>
    </row>
    <row r="3675" spans="1:5" ht="12.75">
      <c r="A3675" s="325" t="s">
        <v>725</v>
      </c>
      <c r="B3675" s="325" t="s">
        <v>955</v>
      </c>
      <c r="C3675" s="326">
        <v>127000</v>
      </c>
      <c r="D3675" s="326">
        <v>16621.15</v>
      </c>
      <c r="E3675" s="365">
        <v>13.09</v>
      </c>
    </row>
    <row r="3676" spans="1:5" ht="12.75">
      <c r="A3676" s="401" t="s">
        <v>667</v>
      </c>
      <c r="B3676" s="402"/>
      <c r="C3676" s="322">
        <v>127000</v>
      </c>
      <c r="D3676" s="322">
        <v>16621.15</v>
      </c>
      <c r="E3676" s="361">
        <v>13.09</v>
      </c>
    </row>
    <row r="3677" spans="1:5" ht="12.75">
      <c r="A3677" s="401" t="s">
        <v>669</v>
      </c>
      <c r="B3677" s="402"/>
      <c r="C3677" s="322">
        <v>127000</v>
      </c>
      <c r="D3677" s="322">
        <v>16621.15</v>
      </c>
      <c r="E3677" s="361">
        <v>13.09</v>
      </c>
    </row>
    <row r="3678" spans="1:5" ht="12.75">
      <c r="A3678" s="33" t="s">
        <v>270</v>
      </c>
      <c r="B3678" s="33" t="s">
        <v>271</v>
      </c>
      <c r="C3678" s="327">
        <v>14000</v>
      </c>
      <c r="D3678" s="327">
        <v>11983.65</v>
      </c>
      <c r="E3678" s="76">
        <v>85.6</v>
      </c>
    </row>
    <row r="3679" spans="1:5" ht="12.75">
      <c r="A3679" s="328" t="s">
        <v>272</v>
      </c>
      <c r="B3679" s="328" t="s">
        <v>273</v>
      </c>
      <c r="C3679" s="329" t="s">
        <v>115</v>
      </c>
      <c r="D3679" s="329">
        <v>0</v>
      </c>
      <c r="E3679" s="366" t="s">
        <v>115</v>
      </c>
    </row>
    <row r="3680" spans="1:5" ht="12.75">
      <c r="A3680" s="328" t="s">
        <v>282</v>
      </c>
      <c r="B3680" s="328" t="s">
        <v>283</v>
      </c>
      <c r="C3680" s="329" t="s">
        <v>115</v>
      </c>
      <c r="D3680" s="329">
        <v>11983.65</v>
      </c>
      <c r="E3680" s="366" t="s">
        <v>115</v>
      </c>
    </row>
    <row r="3681" spans="1:5" ht="12.75">
      <c r="A3681" s="33" t="s">
        <v>284</v>
      </c>
      <c r="B3681" s="33" t="s">
        <v>285</v>
      </c>
      <c r="C3681" s="327">
        <v>112000</v>
      </c>
      <c r="D3681" s="327">
        <v>4637.5</v>
      </c>
      <c r="E3681" s="76">
        <v>4.14</v>
      </c>
    </row>
    <row r="3682" spans="1:5" ht="12.75">
      <c r="A3682" s="328" t="s">
        <v>288</v>
      </c>
      <c r="B3682" s="328" t="s">
        <v>289</v>
      </c>
      <c r="C3682" s="329" t="s">
        <v>115</v>
      </c>
      <c r="D3682" s="329">
        <v>0</v>
      </c>
      <c r="E3682" s="366" t="s">
        <v>115</v>
      </c>
    </row>
    <row r="3683" spans="1:5" ht="12.75">
      <c r="A3683" s="328" t="s">
        <v>290</v>
      </c>
      <c r="B3683" s="328" t="s">
        <v>291</v>
      </c>
      <c r="C3683" s="329" t="s">
        <v>115</v>
      </c>
      <c r="D3683" s="329">
        <v>0</v>
      </c>
      <c r="E3683" s="366" t="s">
        <v>115</v>
      </c>
    </row>
    <row r="3684" spans="1:5" ht="12.75">
      <c r="A3684" s="328" t="s">
        <v>292</v>
      </c>
      <c r="B3684" s="328" t="s">
        <v>293</v>
      </c>
      <c r="C3684" s="329" t="s">
        <v>115</v>
      </c>
      <c r="D3684" s="329">
        <v>0</v>
      </c>
      <c r="E3684" s="366" t="s">
        <v>115</v>
      </c>
    </row>
    <row r="3685" spans="1:5" ht="12.75">
      <c r="A3685" s="328" t="s">
        <v>302</v>
      </c>
      <c r="B3685" s="328" t="s">
        <v>303</v>
      </c>
      <c r="C3685" s="329" t="s">
        <v>115</v>
      </c>
      <c r="D3685" s="329">
        <v>4637.5</v>
      </c>
      <c r="E3685" s="366" t="s">
        <v>115</v>
      </c>
    </row>
    <row r="3686" spans="1:5" ht="12.75">
      <c r="A3686" s="33" t="s">
        <v>307</v>
      </c>
      <c r="B3686" s="33" t="s">
        <v>308</v>
      </c>
      <c r="C3686" s="327">
        <v>1000</v>
      </c>
      <c r="D3686" s="327">
        <v>0</v>
      </c>
      <c r="E3686" s="76">
        <v>0</v>
      </c>
    </row>
    <row r="3687" spans="1:5" ht="12.75">
      <c r="A3687" s="328" t="s">
        <v>319</v>
      </c>
      <c r="B3687" s="328" t="s">
        <v>308</v>
      </c>
      <c r="C3687" s="329" t="s">
        <v>115</v>
      </c>
      <c r="D3687" s="329">
        <v>0</v>
      </c>
      <c r="E3687" s="366" t="s">
        <v>115</v>
      </c>
    </row>
    <row r="3688" spans="1:5" ht="12.75">
      <c r="A3688" s="325" t="s">
        <v>726</v>
      </c>
      <c r="B3688" s="325" t="s">
        <v>956</v>
      </c>
      <c r="C3688" s="326">
        <v>209000</v>
      </c>
      <c r="D3688" s="326">
        <v>97600</v>
      </c>
      <c r="E3688" s="365">
        <v>46.7</v>
      </c>
    </row>
    <row r="3689" spans="1:5" ht="12.75">
      <c r="A3689" s="401" t="s">
        <v>665</v>
      </c>
      <c r="B3689" s="402"/>
      <c r="C3689" s="322">
        <v>209000</v>
      </c>
      <c r="D3689" s="322">
        <v>97600</v>
      </c>
      <c r="E3689" s="361">
        <v>46.7</v>
      </c>
    </row>
    <row r="3690" spans="1:5" ht="12.75">
      <c r="A3690" s="401" t="s">
        <v>666</v>
      </c>
      <c r="B3690" s="402"/>
      <c r="C3690" s="322">
        <v>209000</v>
      </c>
      <c r="D3690" s="322">
        <v>97600</v>
      </c>
      <c r="E3690" s="361">
        <v>46.7</v>
      </c>
    </row>
    <row r="3691" spans="1:5" ht="12.75">
      <c r="A3691" s="33" t="s">
        <v>270</v>
      </c>
      <c r="B3691" s="33" t="s">
        <v>271</v>
      </c>
      <c r="C3691" s="327">
        <v>10000</v>
      </c>
      <c r="D3691" s="327">
        <v>0</v>
      </c>
      <c r="E3691" s="76">
        <v>0</v>
      </c>
    </row>
    <row r="3692" spans="1:5" ht="12.75">
      <c r="A3692" s="328" t="s">
        <v>282</v>
      </c>
      <c r="B3692" s="328" t="s">
        <v>283</v>
      </c>
      <c r="C3692" s="329" t="s">
        <v>115</v>
      </c>
      <c r="D3692" s="329">
        <v>0</v>
      </c>
      <c r="E3692" s="366" t="s">
        <v>115</v>
      </c>
    </row>
    <row r="3693" spans="1:5" ht="12.75">
      <c r="A3693" s="33" t="s">
        <v>284</v>
      </c>
      <c r="B3693" s="33" t="s">
        <v>285</v>
      </c>
      <c r="C3693" s="327">
        <v>197000</v>
      </c>
      <c r="D3693" s="327">
        <v>97600</v>
      </c>
      <c r="E3693" s="76">
        <v>49.54</v>
      </c>
    </row>
    <row r="3694" spans="1:5" ht="12.75">
      <c r="A3694" s="328" t="s">
        <v>288</v>
      </c>
      <c r="B3694" s="328" t="s">
        <v>289</v>
      </c>
      <c r="C3694" s="329" t="s">
        <v>115</v>
      </c>
      <c r="D3694" s="329">
        <v>0</v>
      </c>
      <c r="E3694" s="366" t="s">
        <v>115</v>
      </c>
    </row>
    <row r="3695" spans="1:5" ht="12.75">
      <c r="A3695" s="328" t="s">
        <v>290</v>
      </c>
      <c r="B3695" s="328" t="s">
        <v>291</v>
      </c>
      <c r="C3695" s="329" t="s">
        <v>115</v>
      </c>
      <c r="D3695" s="329">
        <v>0</v>
      </c>
      <c r="E3695" s="366" t="s">
        <v>115</v>
      </c>
    </row>
    <row r="3696" spans="1:5" ht="12.75">
      <c r="A3696" s="328" t="s">
        <v>292</v>
      </c>
      <c r="B3696" s="328" t="s">
        <v>293</v>
      </c>
      <c r="C3696" s="329" t="s">
        <v>115</v>
      </c>
      <c r="D3696" s="329">
        <v>0</v>
      </c>
      <c r="E3696" s="366" t="s">
        <v>115</v>
      </c>
    </row>
    <row r="3697" spans="1:5" ht="12.75">
      <c r="A3697" s="328" t="s">
        <v>300</v>
      </c>
      <c r="B3697" s="328" t="s">
        <v>301</v>
      </c>
      <c r="C3697" s="329" t="s">
        <v>115</v>
      </c>
      <c r="D3697" s="329">
        <v>97600</v>
      </c>
      <c r="E3697" s="366" t="s">
        <v>115</v>
      </c>
    </row>
    <row r="3698" spans="1:5" ht="12.75">
      <c r="A3698" s="328" t="s">
        <v>302</v>
      </c>
      <c r="B3698" s="328" t="s">
        <v>303</v>
      </c>
      <c r="C3698" s="329" t="s">
        <v>115</v>
      </c>
      <c r="D3698" s="329">
        <v>0</v>
      </c>
      <c r="E3698" s="366" t="s">
        <v>115</v>
      </c>
    </row>
    <row r="3699" spans="1:5" ht="12.75">
      <c r="A3699" s="33" t="s">
        <v>307</v>
      </c>
      <c r="B3699" s="33" t="s">
        <v>308</v>
      </c>
      <c r="C3699" s="327">
        <v>2000</v>
      </c>
      <c r="D3699" s="327">
        <v>0</v>
      </c>
      <c r="E3699" s="76">
        <v>0</v>
      </c>
    </row>
    <row r="3700" spans="1:5" ht="12.75">
      <c r="A3700" s="328" t="s">
        <v>319</v>
      </c>
      <c r="B3700" s="328" t="s">
        <v>308</v>
      </c>
      <c r="C3700" s="329" t="s">
        <v>115</v>
      </c>
      <c r="D3700" s="329">
        <v>0</v>
      </c>
      <c r="E3700" s="366" t="s">
        <v>115</v>
      </c>
    </row>
    <row r="3701" spans="1:5" ht="12.75">
      <c r="A3701" s="325" t="s">
        <v>759</v>
      </c>
      <c r="B3701" s="325" t="s">
        <v>957</v>
      </c>
      <c r="C3701" s="326">
        <v>42000</v>
      </c>
      <c r="D3701" s="326">
        <v>0</v>
      </c>
      <c r="E3701" s="365">
        <v>0</v>
      </c>
    </row>
    <row r="3702" spans="1:5" ht="12.75">
      <c r="A3702" s="401" t="s">
        <v>667</v>
      </c>
      <c r="B3702" s="402"/>
      <c r="C3702" s="322">
        <v>42000</v>
      </c>
      <c r="D3702" s="322">
        <v>0</v>
      </c>
      <c r="E3702" s="361">
        <v>0</v>
      </c>
    </row>
    <row r="3703" spans="1:5" ht="12.75">
      <c r="A3703" s="401" t="s">
        <v>669</v>
      </c>
      <c r="B3703" s="402"/>
      <c r="C3703" s="322">
        <v>42000</v>
      </c>
      <c r="D3703" s="322">
        <v>0</v>
      </c>
      <c r="E3703" s="361">
        <v>0</v>
      </c>
    </row>
    <row r="3704" spans="1:5" ht="12.75">
      <c r="A3704" s="33" t="s">
        <v>399</v>
      </c>
      <c r="B3704" s="33" t="s">
        <v>400</v>
      </c>
      <c r="C3704" s="327">
        <v>42000</v>
      </c>
      <c r="D3704" s="327">
        <v>0</v>
      </c>
      <c r="E3704" s="76">
        <v>0</v>
      </c>
    </row>
    <row r="3705" spans="1:5" ht="12.75">
      <c r="A3705" s="328" t="s">
        <v>401</v>
      </c>
      <c r="B3705" s="328" t="s">
        <v>232</v>
      </c>
      <c r="C3705" s="329" t="s">
        <v>115</v>
      </c>
      <c r="D3705" s="329">
        <v>0</v>
      </c>
      <c r="E3705" s="366" t="s">
        <v>115</v>
      </c>
    </row>
    <row r="3706" spans="1:5" ht="12.75">
      <c r="A3706" s="323" t="s">
        <v>1370</v>
      </c>
      <c r="B3706" s="323" t="s">
        <v>1371</v>
      </c>
      <c r="C3706" s="324">
        <v>22982000</v>
      </c>
      <c r="D3706" s="324">
        <v>5326196.51</v>
      </c>
      <c r="E3706" s="364">
        <v>23.18</v>
      </c>
    </row>
    <row r="3707" spans="1:5" ht="12.75">
      <c r="A3707" s="325" t="s">
        <v>958</v>
      </c>
      <c r="B3707" s="325" t="s">
        <v>966</v>
      </c>
      <c r="C3707" s="326">
        <v>500000</v>
      </c>
      <c r="D3707" s="326">
        <v>1875</v>
      </c>
      <c r="E3707" s="365">
        <v>0.38</v>
      </c>
    </row>
    <row r="3708" spans="1:5" ht="12.75">
      <c r="A3708" s="401" t="s">
        <v>667</v>
      </c>
      <c r="B3708" s="402"/>
      <c r="C3708" s="322">
        <v>500000</v>
      </c>
      <c r="D3708" s="322">
        <v>1875</v>
      </c>
      <c r="E3708" s="361">
        <v>0.38</v>
      </c>
    </row>
    <row r="3709" spans="1:5" ht="12.75">
      <c r="A3709" s="401" t="s">
        <v>951</v>
      </c>
      <c r="B3709" s="402"/>
      <c r="C3709" s="322">
        <v>500000</v>
      </c>
      <c r="D3709" s="322">
        <v>1875</v>
      </c>
      <c r="E3709" s="361">
        <v>0.38</v>
      </c>
    </row>
    <row r="3710" spans="1:5" ht="12.75">
      <c r="A3710" s="33" t="s">
        <v>284</v>
      </c>
      <c r="B3710" s="33" t="s">
        <v>285</v>
      </c>
      <c r="C3710" s="327">
        <v>500000</v>
      </c>
      <c r="D3710" s="327">
        <v>1875</v>
      </c>
      <c r="E3710" s="76">
        <v>0.38</v>
      </c>
    </row>
    <row r="3711" spans="1:5" ht="12.75">
      <c r="A3711" s="328" t="s">
        <v>288</v>
      </c>
      <c r="B3711" s="328" t="s">
        <v>289</v>
      </c>
      <c r="C3711" s="329" t="s">
        <v>115</v>
      </c>
      <c r="D3711" s="329">
        <v>1875</v>
      </c>
      <c r="E3711" s="366" t="s">
        <v>115</v>
      </c>
    </row>
    <row r="3712" spans="1:5" ht="12.75">
      <c r="A3712" s="325" t="s">
        <v>960</v>
      </c>
      <c r="B3712" s="325" t="s">
        <v>968</v>
      </c>
      <c r="C3712" s="326">
        <v>325000</v>
      </c>
      <c r="D3712" s="326">
        <v>23020.19</v>
      </c>
      <c r="E3712" s="365">
        <v>7.08</v>
      </c>
    </row>
    <row r="3713" spans="1:5" ht="12.75">
      <c r="A3713" s="401" t="s">
        <v>667</v>
      </c>
      <c r="B3713" s="402"/>
      <c r="C3713" s="322">
        <v>325000</v>
      </c>
      <c r="D3713" s="322">
        <v>23020.19</v>
      </c>
      <c r="E3713" s="361">
        <v>7.08</v>
      </c>
    </row>
    <row r="3714" spans="1:5" ht="12.75">
      <c r="A3714" s="401" t="s">
        <v>951</v>
      </c>
      <c r="B3714" s="402"/>
      <c r="C3714" s="322">
        <v>125000</v>
      </c>
      <c r="D3714" s="322">
        <v>23020.19</v>
      </c>
      <c r="E3714" s="361">
        <v>18.42</v>
      </c>
    </row>
    <row r="3715" spans="1:5" ht="12.75">
      <c r="A3715" s="33" t="s">
        <v>284</v>
      </c>
      <c r="B3715" s="33" t="s">
        <v>285</v>
      </c>
      <c r="C3715" s="327">
        <v>125000</v>
      </c>
      <c r="D3715" s="327">
        <v>23020.19</v>
      </c>
      <c r="E3715" s="76">
        <v>18.42</v>
      </c>
    </row>
    <row r="3716" spans="1:5" ht="12.75">
      <c r="A3716" s="328" t="s">
        <v>288</v>
      </c>
      <c r="B3716" s="328" t="s">
        <v>289</v>
      </c>
      <c r="C3716" s="329" t="s">
        <v>115</v>
      </c>
      <c r="D3716" s="329">
        <v>23020.19</v>
      </c>
      <c r="E3716" s="366" t="s">
        <v>115</v>
      </c>
    </row>
    <row r="3717" spans="1:5" ht="12.75">
      <c r="A3717" s="401" t="s">
        <v>764</v>
      </c>
      <c r="B3717" s="402"/>
      <c r="C3717" s="322">
        <v>200000</v>
      </c>
      <c r="D3717" s="322">
        <v>0</v>
      </c>
      <c r="E3717" s="361">
        <v>0</v>
      </c>
    </row>
    <row r="3718" spans="1:5" ht="12.75">
      <c r="A3718" s="33" t="s">
        <v>284</v>
      </c>
      <c r="B3718" s="33" t="s">
        <v>285</v>
      </c>
      <c r="C3718" s="327">
        <v>200000</v>
      </c>
      <c r="D3718" s="327">
        <v>0</v>
      </c>
      <c r="E3718" s="76">
        <v>0</v>
      </c>
    </row>
    <row r="3719" spans="1:5" ht="12.75">
      <c r="A3719" s="328" t="s">
        <v>288</v>
      </c>
      <c r="B3719" s="328" t="s">
        <v>289</v>
      </c>
      <c r="C3719" s="329" t="s">
        <v>115</v>
      </c>
      <c r="D3719" s="329">
        <v>0</v>
      </c>
      <c r="E3719" s="366" t="s">
        <v>115</v>
      </c>
    </row>
    <row r="3720" spans="1:5" ht="12.75">
      <c r="A3720" s="325" t="s">
        <v>962</v>
      </c>
      <c r="B3720" s="325" t="s">
        <v>969</v>
      </c>
      <c r="C3720" s="326">
        <v>300000</v>
      </c>
      <c r="D3720" s="326">
        <v>0</v>
      </c>
      <c r="E3720" s="365">
        <v>0</v>
      </c>
    </row>
    <row r="3721" spans="1:5" ht="12.75">
      <c r="A3721" s="401" t="s">
        <v>667</v>
      </c>
      <c r="B3721" s="402"/>
      <c r="C3721" s="322">
        <v>300000</v>
      </c>
      <c r="D3721" s="322">
        <v>0</v>
      </c>
      <c r="E3721" s="361">
        <v>0</v>
      </c>
    </row>
    <row r="3722" spans="1:5" ht="12.75">
      <c r="A3722" s="401" t="s">
        <v>764</v>
      </c>
      <c r="B3722" s="402"/>
      <c r="C3722" s="322">
        <v>300000</v>
      </c>
      <c r="D3722" s="322">
        <v>0</v>
      </c>
      <c r="E3722" s="361">
        <v>0</v>
      </c>
    </row>
    <row r="3723" spans="1:5" ht="12.75">
      <c r="A3723" s="33" t="s">
        <v>284</v>
      </c>
      <c r="B3723" s="33" t="s">
        <v>285</v>
      </c>
      <c r="C3723" s="327">
        <v>300000</v>
      </c>
      <c r="D3723" s="327">
        <v>0</v>
      </c>
      <c r="E3723" s="76">
        <v>0</v>
      </c>
    </row>
    <row r="3724" spans="1:5" ht="12.75">
      <c r="A3724" s="328" t="s">
        <v>288</v>
      </c>
      <c r="B3724" s="328" t="s">
        <v>289</v>
      </c>
      <c r="C3724" s="329" t="s">
        <v>115</v>
      </c>
      <c r="D3724" s="329">
        <v>0</v>
      </c>
      <c r="E3724" s="366" t="s">
        <v>115</v>
      </c>
    </row>
    <row r="3725" spans="1:5" ht="12.75">
      <c r="A3725" s="325" t="s">
        <v>963</v>
      </c>
      <c r="B3725" s="325" t="s">
        <v>970</v>
      </c>
      <c r="C3725" s="326">
        <v>1100000</v>
      </c>
      <c r="D3725" s="326">
        <v>316428.49</v>
      </c>
      <c r="E3725" s="365">
        <v>28.77</v>
      </c>
    </row>
    <row r="3726" spans="1:5" ht="12.75">
      <c r="A3726" s="401" t="s">
        <v>667</v>
      </c>
      <c r="B3726" s="402"/>
      <c r="C3726" s="322">
        <v>1100000</v>
      </c>
      <c r="D3726" s="322">
        <v>316428.49</v>
      </c>
      <c r="E3726" s="361">
        <v>28.77</v>
      </c>
    </row>
    <row r="3727" spans="1:5" ht="12.75">
      <c r="A3727" s="401" t="s">
        <v>764</v>
      </c>
      <c r="B3727" s="402"/>
      <c r="C3727" s="322">
        <v>1095000</v>
      </c>
      <c r="D3727" s="322">
        <v>315828.49</v>
      </c>
      <c r="E3727" s="361">
        <v>28.84</v>
      </c>
    </row>
    <row r="3728" spans="1:5" ht="12.75">
      <c r="A3728" s="33" t="s">
        <v>284</v>
      </c>
      <c r="B3728" s="33" t="s">
        <v>285</v>
      </c>
      <c r="C3728" s="327">
        <v>1095000</v>
      </c>
      <c r="D3728" s="327">
        <v>315828.49</v>
      </c>
      <c r="E3728" s="76">
        <v>28.84</v>
      </c>
    </row>
    <row r="3729" spans="1:5" ht="12.75">
      <c r="A3729" s="328" t="s">
        <v>288</v>
      </c>
      <c r="B3729" s="328" t="s">
        <v>289</v>
      </c>
      <c r="C3729" s="329" t="s">
        <v>115</v>
      </c>
      <c r="D3729" s="329">
        <v>315828.49</v>
      </c>
      <c r="E3729" s="366" t="s">
        <v>115</v>
      </c>
    </row>
    <row r="3730" spans="1:5" ht="12.75">
      <c r="A3730" s="401" t="s">
        <v>778</v>
      </c>
      <c r="B3730" s="402"/>
      <c r="C3730" s="322">
        <v>5000</v>
      </c>
      <c r="D3730" s="322">
        <v>600</v>
      </c>
      <c r="E3730" s="361">
        <v>12</v>
      </c>
    </row>
    <row r="3731" spans="1:5" ht="12.75">
      <c r="A3731" s="33" t="s">
        <v>284</v>
      </c>
      <c r="B3731" s="33" t="s">
        <v>285</v>
      </c>
      <c r="C3731" s="327">
        <v>5000</v>
      </c>
      <c r="D3731" s="327">
        <v>600</v>
      </c>
      <c r="E3731" s="76">
        <v>12</v>
      </c>
    </row>
    <row r="3732" spans="1:5" ht="12.75">
      <c r="A3732" s="328" t="s">
        <v>288</v>
      </c>
      <c r="B3732" s="328" t="s">
        <v>289</v>
      </c>
      <c r="C3732" s="329" t="s">
        <v>115</v>
      </c>
      <c r="D3732" s="329">
        <v>600</v>
      </c>
      <c r="E3732" s="366" t="s">
        <v>115</v>
      </c>
    </row>
    <row r="3733" spans="1:5" ht="12.75">
      <c r="A3733" s="325" t="s">
        <v>1372</v>
      </c>
      <c r="B3733" s="325" t="s">
        <v>971</v>
      </c>
      <c r="C3733" s="326">
        <v>565000</v>
      </c>
      <c r="D3733" s="326">
        <v>89396.88</v>
      </c>
      <c r="E3733" s="365">
        <v>15.82</v>
      </c>
    </row>
    <row r="3734" spans="1:5" ht="12.75">
      <c r="A3734" s="401" t="s">
        <v>667</v>
      </c>
      <c r="B3734" s="402"/>
      <c r="C3734" s="322">
        <v>565000</v>
      </c>
      <c r="D3734" s="322">
        <v>89396.88</v>
      </c>
      <c r="E3734" s="361">
        <v>15.82</v>
      </c>
    </row>
    <row r="3735" spans="1:5" ht="12.75">
      <c r="A3735" s="401" t="s">
        <v>951</v>
      </c>
      <c r="B3735" s="402"/>
      <c r="C3735" s="322">
        <v>565000</v>
      </c>
      <c r="D3735" s="322">
        <v>89396.88</v>
      </c>
      <c r="E3735" s="361">
        <v>15.82</v>
      </c>
    </row>
    <row r="3736" spans="1:5" ht="12.75">
      <c r="A3736" s="33" t="s">
        <v>284</v>
      </c>
      <c r="B3736" s="33" t="s">
        <v>285</v>
      </c>
      <c r="C3736" s="327">
        <v>565000</v>
      </c>
      <c r="D3736" s="327">
        <v>89396.88</v>
      </c>
      <c r="E3736" s="76">
        <v>15.82</v>
      </c>
    </row>
    <row r="3737" spans="1:5" ht="12.75">
      <c r="A3737" s="328" t="s">
        <v>288</v>
      </c>
      <c r="B3737" s="328" t="s">
        <v>289</v>
      </c>
      <c r="C3737" s="329" t="s">
        <v>115</v>
      </c>
      <c r="D3737" s="329">
        <v>89396.88</v>
      </c>
      <c r="E3737" s="366" t="s">
        <v>115</v>
      </c>
    </row>
    <row r="3738" spans="1:5" ht="12.75">
      <c r="A3738" s="325" t="s">
        <v>1373</v>
      </c>
      <c r="B3738" s="325" t="s">
        <v>972</v>
      </c>
      <c r="C3738" s="326">
        <v>50000</v>
      </c>
      <c r="D3738" s="326">
        <v>16425</v>
      </c>
      <c r="E3738" s="365">
        <v>32.85</v>
      </c>
    </row>
    <row r="3739" spans="1:5" ht="12.75">
      <c r="A3739" s="401" t="s">
        <v>667</v>
      </c>
      <c r="B3739" s="402"/>
      <c r="C3739" s="322">
        <v>50000</v>
      </c>
      <c r="D3739" s="322">
        <v>16425</v>
      </c>
      <c r="E3739" s="361">
        <v>32.85</v>
      </c>
    </row>
    <row r="3740" spans="1:5" ht="12.75">
      <c r="A3740" s="401" t="s">
        <v>764</v>
      </c>
      <c r="B3740" s="402"/>
      <c r="C3740" s="322">
        <v>50000</v>
      </c>
      <c r="D3740" s="322">
        <v>16425</v>
      </c>
      <c r="E3740" s="361">
        <v>32.85</v>
      </c>
    </row>
    <row r="3741" spans="1:5" ht="12.75">
      <c r="A3741" s="33" t="s">
        <v>284</v>
      </c>
      <c r="B3741" s="33" t="s">
        <v>285</v>
      </c>
      <c r="C3741" s="327">
        <v>50000</v>
      </c>
      <c r="D3741" s="327">
        <v>16425</v>
      </c>
      <c r="E3741" s="76">
        <v>32.85</v>
      </c>
    </row>
    <row r="3742" spans="1:5" ht="12.75">
      <c r="A3742" s="328" t="s">
        <v>288</v>
      </c>
      <c r="B3742" s="328" t="s">
        <v>289</v>
      </c>
      <c r="C3742" s="329" t="s">
        <v>115</v>
      </c>
      <c r="D3742" s="329">
        <v>16425</v>
      </c>
      <c r="E3742" s="366" t="s">
        <v>115</v>
      </c>
    </row>
    <row r="3743" spans="1:5" ht="12.75">
      <c r="A3743" s="325" t="s">
        <v>965</v>
      </c>
      <c r="B3743" s="325" t="s">
        <v>976</v>
      </c>
      <c r="C3743" s="326">
        <v>675000</v>
      </c>
      <c r="D3743" s="326">
        <v>33137.38</v>
      </c>
      <c r="E3743" s="365">
        <v>4.91</v>
      </c>
    </row>
    <row r="3744" spans="1:5" ht="12.75">
      <c r="A3744" s="401" t="s">
        <v>667</v>
      </c>
      <c r="B3744" s="402"/>
      <c r="C3744" s="322">
        <v>675000</v>
      </c>
      <c r="D3744" s="322">
        <v>33137.38</v>
      </c>
      <c r="E3744" s="361">
        <v>4.91</v>
      </c>
    </row>
    <row r="3745" spans="1:5" ht="12.75">
      <c r="A3745" s="401" t="s">
        <v>764</v>
      </c>
      <c r="B3745" s="402"/>
      <c r="C3745" s="322">
        <v>675000</v>
      </c>
      <c r="D3745" s="322">
        <v>33137.38</v>
      </c>
      <c r="E3745" s="361">
        <v>4.91</v>
      </c>
    </row>
    <row r="3746" spans="1:5" ht="12.75">
      <c r="A3746" s="33" t="s">
        <v>284</v>
      </c>
      <c r="B3746" s="33" t="s">
        <v>285</v>
      </c>
      <c r="C3746" s="327">
        <v>675000</v>
      </c>
      <c r="D3746" s="327">
        <v>33137.38</v>
      </c>
      <c r="E3746" s="76">
        <v>4.91</v>
      </c>
    </row>
    <row r="3747" spans="1:5" ht="12.75">
      <c r="A3747" s="328" t="s">
        <v>292</v>
      </c>
      <c r="B3747" s="328" t="s">
        <v>293</v>
      </c>
      <c r="C3747" s="329" t="s">
        <v>115</v>
      </c>
      <c r="D3747" s="329">
        <v>33137.38</v>
      </c>
      <c r="E3747" s="366" t="s">
        <v>115</v>
      </c>
    </row>
    <row r="3748" spans="1:5" ht="12.75">
      <c r="A3748" s="325" t="s">
        <v>967</v>
      </c>
      <c r="B3748" s="325" t="s">
        <v>1374</v>
      </c>
      <c r="C3748" s="326">
        <v>50000</v>
      </c>
      <c r="D3748" s="326">
        <v>0</v>
      </c>
      <c r="E3748" s="365">
        <v>0</v>
      </c>
    </row>
    <row r="3749" spans="1:5" ht="12.75">
      <c r="A3749" s="401" t="s">
        <v>667</v>
      </c>
      <c r="B3749" s="402"/>
      <c r="C3749" s="322">
        <v>50000</v>
      </c>
      <c r="D3749" s="322">
        <v>0</v>
      </c>
      <c r="E3749" s="361">
        <v>0</v>
      </c>
    </row>
    <row r="3750" spans="1:5" ht="12.75">
      <c r="A3750" s="401" t="s">
        <v>764</v>
      </c>
      <c r="B3750" s="402"/>
      <c r="C3750" s="322">
        <v>50000</v>
      </c>
      <c r="D3750" s="322">
        <v>0</v>
      </c>
      <c r="E3750" s="361">
        <v>0</v>
      </c>
    </row>
    <row r="3751" spans="1:5" ht="12.75">
      <c r="A3751" s="33" t="s">
        <v>284</v>
      </c>
      <c r="B3751" s="33" t="s">
        <v>285</v>
      </c>
      <c r="C3751" s="327">
        <v>50000</v>
      </c>
      <c r="D3751" s="327">
        <v>0</v>
      </c>
      <c r="E3751" s="76">
        <v>0</v>
      </c>
    </row>
    <row r="3752" spans="1:5" ht="12.75">
      <c r="A3752" s="328" t="s">
        <v>292</v>
      </c>
      <c r="B3752" s="328" t="s">
        <v>293</v>
      </c>
      <c r="C3752" s="329" t="s">
        <v>115</v>
      </c>
      <c r="D3752" s="329">
        <v>0</v>
      </c>
      <c r="E3752" s="366" t="s">
        <v>115</v>
      </c>
    </row>
    <row r="3753" spans="1:5" ht="12.75">
      <c r="A3753" s="325" t="s">
        <v>973</v>
      </c>
      <c r="B3753" s="325" t="s">
        <v>996</v>
      </c>
      <c r="C3753" s="326">
        <v>300000</v>
      </c>
      <c r="D3753" s="326">
        <v>0</v>
      </c>
      <c r="E3753" s="365">
        <v>0</v>
      </c>
    </row>
    <row r="3754" spans="1:5" ht="12.75">
      <c r="A3754" s="401" t="s">
        <v>667</v>
      </c>
      <c r="B3754" s="402"/>
      <c r="C3754" s="322">
        <v>300000</v>
      </c>
      <c r="D3754" s="322">
        <v>0</v>
      </c>
      <c r="E3754" s="361">
        <v>0</v>
      </c>
    </row>
    <row r="3755" spans="1:5" ht="12.75">
      <c r="A3755" s="401" t="s">
        <v>764</v>
      </c>
      <c r="B3755" s="402"/>
      <c r="C3755" s="322">
        <v>300000</v>
      </c>
      <c r="D3755" s="322">
        <v>0</v>
      </c>
      <c r="E3755" s="361">
        <v>0</v>
      </c>
    </row>
    <row r="3756" spans="1:5" ht="12.75">
      <c r="A3756" s="33" t="s">
        <v>284</v>
      </c>
      <c r="B3756" s="33" t="s">
        <v>285</v>
      </c>
      <c r="C3756" s="327">
        <v>300000</v>
      </c>
      <c r="D3756" s="327">
        <v>0</v>
      </c>
      <c r="E3756" s="76">
        <v>0</v>
      </c>
    </row>
    <row r="3757" spans="1:5" ht="12.75">
      <c r="A3757" s="328" t="s">
        <v>288</v>
      </c>
      <c r="B3757" s="328" t="s">
        <v>289</v>
      </c>
      <c r="C3757" s="329" t="s">
        <v>115</v>
      </c>
      <c r="D3757" s="329">
        <v>0</v>
      </c>
      <c r="E3757" s="366" t="s">
        <v>115</v>
      </c>
    </row>
    <row r="3758" spans="1:5" ht="12.75">
      <c r="A3758" s="325" t="s">
        <v>975</v>
      </c>
      <c r="B3758" s="325" t="s">
        <v>997</v>
      </c>
      <c r="C3758" s="326">
        <v>350000</v>
      </c>
      <c r="D3758" s="326">
        <v>0</v>
      </c>
      <c r="E3758" s="365">
        <v>0</v>
      </c>
    </row>
    <row r="3759" spans="1:5" ht="12.75">
      <c r="A3759" s="401" t="s">
        <v>667</v>
      </c>
      <c r="B3759" s="402"/>
      <c r="C3759" s="322">
        <v>350000</v>
      </c>
      <c r="D3759" s="322">
        <v>0</v>
      </c>
      <c r="E3759" s="361">
        <v>0</v>
      </c>
    </row>
    <row r="3760" spans="1:5" ht="12.75">
      <c r="A3760" s="401" t="s">
        <v>764</v>
      </c>
      <c r="B3760" s="402"/>
      <c r="C3760" s="322">
        <v>250000</v>
      </c>
      <c r="D3760" s="322">
        <v>0</v>
      </c>
      <c r="E3760" s="361">
        <v>0</v>
      </c>
    </row>
    <row r="3761" spans="1:5" ht="12.75">
      <c r="A3761" s="33" t="s">
        <v>284</v>
      </c>
      <c r="B3761" s="33" t="s">
        <v>285</v>
      </c>
      <c r="C3761" s="327">
        <v>250000</v>
      </c>
      <c r="D3761" s="327">
        <v>0</v>
      </c>
      <c r="E3761" s="76">
        <v>0</v>
      </c>
    </row>
    <row r="3762" spans="1:5" ht="12.75">
      <c r="A3762" s="328" t="s">
        <v>288</v>
      </c>
      <c r="B3762" s="328" t="s">
        <v>289</v>
      </c>
      <c r="C3762" s="329" t="s">
        <v>115</v>
      </c>
      <c r="D3762" s="329">
        <v>0</v>
      </c>
      <c r="E3762" s="366" t="s">
        <v>115</v>
      </c>
    </row>
    <row r="3763" spans="1:5" ht="12.75">
      <c r="A3763" s="401" t="s">
        <v>669</v>
      </c>
      <c r="B3763" s="402"/>
      <c r="C3763" s="322">
        <v>100000</v>
      </c>
      <c r="D3763" s="322">
        <v>0</v>
      </c>
      <c r="E3763" s="361">
        <v>0</v>
      </c>
    </row>
    <row r="3764" spans="1:5" ht="12.75">
      <c r="A3764" s="33" t="s">
        <v>284</v>
      </c>
      <c r="B3764" s="33" t="s">
        <v>285</v>
      </c>
      <c r="C3764" s="327">
        <v>100000</v>
      </c>
      <c r="D3764" s="327">
        <v>0</v>
      </c>
      <c r="E3764" s="76">
        <v>0</v>
      </c>
    </row>
    <row r="3765" spans="1:5" ht="12.75">
      <c r="A3765" s="328" t="s">
        <v>288</v>
      </c>
      <c r="B3765" s="328" t="s">
        <v>289</v>
      </c>
      <c r="C3765" s="329" t="s">
        <v>115</v>
      </c>
      <c r="D3765" s="329">
        <v>0</v>
      </c>
      <c r="E3765" s="366" t="s">
        <v>115</v>
      </c>
    </row>
    <row r="3766" spans="1:5" ht="12.75">
      <c r="A3766" s="325" t="s">
        <v>978</v>
      </c>
      <c r="B3766" s="325" t="s">
        <v>979</v>
      </c>
      <c r="C3766" s="326">
        <v>5150000</v>
      </c>
      <c r="D3766" s="326">
        <v>1382216.84</v>
      </c>
      <c r="E3766" s="365">
        <v>26.84</v>
      </c>
    </row>
    <row r="3767" spans="1:5" ht="12.75">
      <c r="A3767" s="401" t="s">
        <v>667</v>
      </c>
      <c r="B3767" s="402"/>
      <c r="C3767" s="322">
        <v>5139000</v>
      </c>
      <c r="D3767" s="322">
        <v>1382216.84</v>
      </c>
      <c r="E3767" s="361">
        <v>26.9</v>
      </c>
    </row>
    <row r="3768" spans="1:5" ht="12.75">
      <c r="A3768" s="401" t="s">
        <v>1228</v>
      </c>
      <c r="B3768" s="402"/>
      <c r="C3768" s="322">
        <v>2900000</v>
      </c>
      <c r="D3768" s="322">
        <v>0</v>
      </c>
      <c r="E3768" s="361">
        <v>0</v>
      </c>
    </row>
    <row r="3769" spans="1:5" ht="12.75">
      <c r="A3769" s="33" t="s">
        <v>284</v>
      </c>
      <c r="B3769" s="33" t="s">
        <v>285</v>
      </c>
      <c r="C3769" s="327">
        <v>2900000</v>
      </c>
      <c r="D3769" s="327">
        <v>0</v>
      </c>
      <c r="E3769" s="76">
        <v>0</v>
      </c>
    </row>
    <row r="3770" spans="1:5" ht="12.75">
      <c r="A3770" s="328" t="s">
        <v>292</v>
      </c>
      <c r="B3770" s="328" t="s">
        <v>293</v>
      </c>
      <c r="C3770" s="329" t="s">
        <v>115</v>
      </c>
      <c r="D3770" s="329">
        <v>0</v>
      </c>
      <c r="E3770" s="366" t="s">
        <v>115</v>
      </c>
    </row>
    <row r="3771" spans="1:5" ht="12.75">
      <c r="A3771" s="401" t="s">
        <v>764</v>
      </c>
      <c r="B3771" s="402"/>
      <c r="C3771" s="322">
        <v>2239000</v>
      </c>
      <c r="D3771" s="322">
        <v>1382216.84</v>
      </c>
      <c r="E3771" s="361">
        <v>61.73</v>
      </c>
    </row>
    <row r="3772" spans="1:5" ht="12.75">
      <c r="A3772" s="33" t="s">
        <v>284</v>
      </c>
      <c r="B3772" s="33" t="s">
        <v>285</v>
      </c>
      <c r="C3772" s="327">
        <v>2239000</v>
      </c>
      <c r="D3772" s="327">
        <v>1382216.84</v>
      </c>
      <c r="E3772" s="76">
        <v>61.73</v>
      </c>
    </row>
    <row r="3773" spans="1:5" ht="12.75">
      <c r="A3773" s="328" t="s">
        <v>292</v>
      </c>
      <c r="B3773" s="328" t="s">
        <v>293</v>
      </c>
      <c r="C3773" s="329" t="s">
        <v>115</v>
      </c>
      <c r="D3773" s="329">
        <v>1382216.84</v>
      </c>
      <c r="E3773" s="366" t="s">
        <v>115</v>
      </c>
    </row>
    <row r="3774" spans="1:5" ht="12.75">
      <c r="A3774" s="401" t="s">
        <v>670</v>
      </c>
      <c r="B3774" s="402"/>
      <c r="C3774" s="322">
        <v>11000</v>
      </c>
      <c r="D3774" s="322">
        <v>0</v>
      </c>
      <c r="E3774" s="361">
        <v>0</v>
      </c>
    </row>
    <row r="3775" spans="1:5" ht="12.75">
      <c r="A3775" s="401" t="s">
        <v>780</v>
      </c>
      <c r="B3775" s="402"/>
      <c r="C3775" s="322">
        <v>11000</v>
      </c>
      <c r="D3775" s="322">
        <v>0</v>
      </c>
      <c r="E3775" s="361">
        <v>0</v>
      </c>
    </row>
    <row r="3776" spans="1:5" ht="12.75">
      <c r="A3776" s="33" t="s">
        <v>284</v>
      </c>
      <c r="B3776" s="33" t="s">
        <v>285</v>
      </c>
      <c r="C3776" s="327">
        <v>11000</v>
      </c>
      <c r="D3776" s="327">
        <v>0</v>
      </c>
      <c r="E3776" s="76">
        <v>0</v>
      </c>
    </row>
    <row r="3777" spans="1:5" ht="12.75">
      <c r="A3777" s="328" t="s">
        <v>292</v>
      </c>
      <c r="B3777" s="328" t="s">
        <v>293</v>
      </c>
      <c r="C3777" s="329" t="s">
        <v>115</v>
      </c>
      <c r="D3777" s="329">
        <v>0</v>
      </c>
      <c r="E3777" s="366" t="s">
        <v>115</v>
      </c>
    </row>
    <row r="3778" spans="1:5" ht="12.75">
      <c r="A3778" s="325" t="s">
        <v>980</v>
      </c>
      <c r="B3778" s="325" t="s">
        <v>981</v>
      </c>
      <c r="C3778" s="326">
        <v>1264000</v>
      </c>
      <c r="D3778" s="326">
        <v>269355.21</v>
      </c>
      <c r="E3778" s="365">
        <v>21.31</v>
      </c>
    </row>
    <row r="3779" spans="1:5" ht="12.75">
      <c r="A3779" s="401" t="s">
        <v>667</v>
      </c>
      <c r="B3779" s="402"/>
      <c r="C3779" s="322">
        <v>1264000</v>
      </c>
      <c r="D3779" s="322">
        <v>269355.21</v>
      </c>
      <c r="E3779" s="361">
        <v>21.31</v>
      </c>
    </row>
    <row r="3780" spans="1:5" ht="12.75">
      <c r="A3780" s="401" t="s">
        <v>764</v>
      </c>
      <c r="B3780" s="402"/>
      <c r="C3780" s="322">
        <v>1150000</v>
      </c>
      <c r="D3780" s="322">
        <v>267736.41</v>
      </c>
      <c r="E3780" s="361">
        <v>23.28</v>
      </c>
    </row>
    <row r="3781" spans="1:5" ht="12.75">
      <c r="A3781" s="33" t="s">
        <v>284</v>
      </c>
      <c r="B3781" s="33" t="s">
        <v>285</v>
      </c>
      <c r="C3781" s="327">
        <v>1150000</v>
      </c>
      <c r="D3781" s="327">
        <v>267736.41</v>
      </c>
      <c r="E3781" s="76">
        <v>23.28</v>
      </c>
    </row>
    <row r="3782" spans="1:5" ht="12.75">
      <c r="A3782" s="328" t="s">
        <v>292</v>
      </c>
      <c r="B3782" s="328" t="s">
        <v>293</v>
      </c>
      <c r="C3782" s="329" t="s">
        <v>115</v>
      </c>
      <c r="D3782" s="329">
        <v>267736.41</v>
      </c>
      <c r="E3782" s="366" t="s">
        <v>115</v>
      </c>
    </row>
    <row r="3783" spans="1:5" ht="12.75">
      <c r="A3783" s="401" t="s">
        <v>669</v>
      </c>
      <c r="B3783" s="402"/>
      <c r="C3783" s="322">
        <v>114000</v>
      </c>
      <c r="D3783" s="322">
        <v>1618.8</v>
      </c>
      <c r="E3783" s="361">
        <v>1.42</v>
      </c>
    </row>
    <row r="3784" spans="1:5" ht="12.75">
      <c r="A3784" s="33" t="s">
        <v>284</v>
      </c>
      <c r="B3784" s="33" t="s">
        <v>285</v>
      </c>
      <c r="C3784" s="327">
        <v>114000</v>
      </c>
      <c r="D3784" s="327">
        <v>1618.8</v>
      </c>
      <c r="E3784" s="76">
        <v>1.42</v>
      </c>
    </row>
    <row r="3785" spans="1:5" ht="12.75">
      <c r="A3785" s="328" t="s">
        <v>292</v>
      </c>
      <c r="B3785" s="328" t="s">
        <v>293</v>
      </c>
      <c r="C3785" s="329" t="s">
        <v>115</v>
      </c>
      <c r="D3785" s="329">
        <v>1618.8</v>
      </c>
      <c r="E3785" s="366" t="s">
        <v>115</v>
      </c>
    </row>
    <row r="3786" spans="1:5" ht="12.75">
      <c r="A3786" s="325" t="s">
        <v>982</v>
      </c>
      <c r="B3786" s="325" t="s">
        <v>983</v>
      </c>
      <c r="C3786" s="326">
        <v>220000</v>
      </c>
      <c r="D3786" s="326">
        <v>84687.5</v>
      </c>
      <c r="E3786" s="365">
        <v>38.49</v>
      </c>
    </row>
    <row r="3787" spans="1:5" ht="12.75">
      <c r="A3787" s="401" t="s">
        <v>667</v>
      </c>
      <c r="B3787" s="402"/>
      <c r="C3787" s="322">
        <v>220000</v>
      </c>
      <c r="D3787" s="322">
        <v>84687.5</v>
      </c>
      <c r="E3787" s="361">
        <v>38.49</v>
      </c>
    </row>
    <row r="3788" spans="1:5" ht="12.75">
      <c r="A3788" s="401" t="s">
        <v>764</v>
      </c>
      <c r="B3788" s="402"/>
      <c r="C3788" s="322">
        <v>220000</v>
      </c>
      <c r="D3788" s="322">
        <v>84687.5</v>
      </c>
      <c r="E3788" s="361">
        <v>38.49</v>
      </c>
    </row>
    <row r="3789" spans="1:5" ht="12.75">
      <c r="A3789" s="33" t="s">
        <v>284</v>
      </c>
      <c r="B3789" s="33" t="s">
        <v>285</v>
      </c>
      <c r="C3789" s="327">
        <v>220000</v>
      </c>
      <c r="D3789" s="327">
        <v>84687.5</v>
      </c>
      <c r="E3789" s="76">
        <v>38.49</v>
      </c>
    </row>
    <row r="3790" spans="1:5" ht="12.75">
      <c r="A3790" s="328" t="s">
        <v>292</v>
      </c>
      <c r="B3790" s="328" t="s">
        <v>293</v>
      </c>
      <c r="C3790" s="329" t="s">
        <v>115</v>
      </c>
      <c r="D3790" s="329">
        <v>84687.5</v>
      </c>
      <c r="E3790" s="366" t="s">
        <v>115</v>
      </c>
    </row>
    <row r="3791" spans="1:5" ht="12.75">
      <c r="A3791" s="325" t="s">
        <v>984</v>
      </c>
      <c r="B3791" s="325" t="s">
        <v>985</v>
      </c>
      <c r="C3791" s="326">
        <v>220000</v>
      </c>
      <c r="D3791" s="326">
        <v>34606.7</v>
      </c>
      <c r="E3791" s="365">
        <v>15.73</v>
      </c>
    </row>
    <row r="3792" spans="1:5" ht="12.75">
      <c r="A3792" s="401" t="s">
        <v>667</v>
      </c>
      <c r="B3792" s="402"/>
      <c r="C3792" s="322">
        <v>220000</v>
      </c>
      <c r="D3792" s="322">
        <v>34606.7</v>
      </c>
      <c r="E3792" s="361">
        <v>15.73</v>
      </c>
    </row>
    <row r="3793" spans="1:5" ht="12.75">
      <c r="A3793" s="401" t="s">
        <v>764</v>
      </c>
      <c r="B3793" s="402"/>
      <c r="C3793" s="322">
        <v>220000</v>
      </c>
      <c r="D3793" s="322">
        <v>34606.7</v>
      </c>
      <c r="E3793" s="361">
        <v>15.73</v>
      </c>
    </row>
    <row r="3794" spans="1:5" ht="12.75">
      <c r="A3794" s="33" t="s">
        <v>284</v>
      </c>
      <c r="B3794" s="33" t="s">
        <v>285</v>
      </c>
      <c r="C3794" s="327">
        <v>220000</v>
      </c>
      <c r="D3794" s="327">
        <v>34606.7</v>
      </c>
      <c r="E3794" s="76">
        <v>15.73</v>
      </c>
    </row>
    <row r="3795" spans="1:5" ht="12.75">
      <c r="A3795" s="328" t="s">
        <v>292</v>
      </c>
      <c r="B3795" s="328" t="s">
        <v>293</v>
      </c>
      <c r="C3795" s="329" t="s">
        <v>115</v>
      </c>
      <c r="D3795" s="329">
        <v>34606.7</v>
      </c>
      <c r="E3795" s="366" t="s">
        <v>115</v>
      </c>
    </row>
    <row r="3796" spans="1:5" ht="12.75">
      <c r="A3796" s="325" t="s">
        <v>986</v>
      </c>
      <c r="B3796" s="325" t="s">
        <v>989</v>
      </c>
      <c r="C3796" s="326">
        <v>100000</v>
      </c>
      <c r="D3796" s="326">
        <v>66143.76</v>
      </c>
      <c r="E3796" s="365">
        <v>66.14</v>
      </c>
    </row>
    <row r="3797" spans="1:5" ht="12.75">
      <c r="A3797" s="401" t="s">
        <v>667</v>
      </c>
      <c r="B3797" s="402"/>
      <c r="C3797" s="322">
        <v>100000</v>
      </c>
      <c r="D3797" s="322">
        <v>66143.76</v>
      </c>
      <c r="E3797" s="361">
        <v>66.14</v>
      </c>
    </row>
    <row r="3798" spans="1:5" ht="12.75">
      <c r="A3798" s="401" t="s">
        <v>764</v>
      </c>
      <c r="B3798" s="402"/>
      <c r="C3798" s="322">
        <v>100000</v>
      </c>
      <c r="D3798" s="322">
        <v>66143.76</v>
      </c>
      <c r="E3798" s="361">
        <v>66.14</v>
      </c>
    </row>
    <row r="3799" spans="1:5" ht="12.75">
      <c r="A3799" s="33" t="s">
        <v>284</v>
      </c>
      <c r="B3799" s="33" t="s">
        <v>285</v>
      </c>
      <c r="C3799" s="327">
        <v>100000</v>
      </c>
      <c r="D3799" s="327">
        <v>66143.76</v>
      </c>
      <c r="E3799" s="76">
        <v>66.14</v>
      </c>
    </row>
    <row r="3800" spans="1:5" ht="12.75">
      <c r="A3800" s="328" t="s">
        <v>292</v>
      </c>
      <c r="B3800" s="328" t="s">
        <v>293</v>
      </c>
      <c r="C3800" s="329" t="s">
        <v>115</v>
      </c>
      <c r="D3800" s="329">
        <v>66143.76</v>
      </c>
      <c r="E3800" s="366" t="s">
        <v>115</v>
      </c>
    </row>
    <row r="3801" spans="1:5" ht="12.75">
      <c r="A3801" s="325" t="s">
        <v>988</v>
      </c>
      <c r="B3801" s="325" t="s">
        <v>991</v>
      </c>
      <c r="C3801" s="326">
        <v>850000</v>
      </c>
      <c r="D3801" s="326">
        <v>7583.98</v>
      </c>
      <c r="E3801" s="365">
        <v>0.89</v>
      </c>
    </row>
    <row r="3802" spans="1:5" ht="12.75">
      <c r="A3802" s="401" t="s">
        <v>667</v>
      </c>
      <c r="B3802" s="402"/>
      <c r="C3802" s="322">
        <v>850000</v>
      </c>
      <c r="D3802" s="322">
        <v>7583.98</v>
      </c>
      <c r="E3802" s="361">
        <v>0.89</v>
      </c>
    </row>
    <row r="3803" spans="1:5" ht="12.75">
      <c r="A3803" s="401" t="s">
        <v>764</v>
      </c>
      <c r="B3803" s="402"/>
      <c r="C3803" s="322">
        <v>850000</v>
      </c>
      <c r="D3803" s="322">
        <v>7583.98</v>
      </c>
      <c r="E3803" s="361">
        <v>0.89</v>
      </c>
    </row>
    <row r="3804" spans="1:5" ht="12.75">
      <c r="A3804" s="33" t="s">
        <v>284</v>
      </c>
      <c r="B3804" s="33" t="s">
        <v>285</v>
      </c>
      <c r="C3804" s="327">
        <v>850000</v>
      </c>
      <c r="D3804" s="327">
        <v>7583.98</v>
      </c>
      <c r="E3804" s="76">
        <v>0.89</v>
      </c>
    </row>
    <row r="3805" spans="1:5" ht="12.75">
      <c r="A3805" s="328" t="s">
        <v>292</v>
      </c>
      <c r="B3805" s="328" t="s">
        <v>293</v>
      </c>
      <c r="C3805" s="329" t="s">
        <v>115</v>
      </c>
      <c r="D3805" s="329">
        <v>7583.98</v>
      </c>
      <c r="E3805" s="366" t="s">
        <v>115</v>
      </c>
    </row>
    <row r="3806" spans="1:5" ht="12.75">
      <c r="A3806" s="325" t="s">
        <v>990</v>
      </c>
      <c r="B3806" s="325" t="s">
        <v>993</v>
      </c>
      <c r="C3806" s="326">
        <v>300000</v>
      </c>
      <c r="D3806" s="326">
        <v>150000</v>
      </c>
      <c r="E3806" s="365">
        <v>50</v>
      </c>
    </row>
    <row r="3807" spans="1:5" ht="12.75">
      <c r="A3807" s="401" t="s">
        <v>667</v>
      </c>
      <c r="B3807" s="402"/>
      <c r="C3807" s="322">
        <v>300000</v>
      </c>
      <c r="D3807" s="322">
        <v>150000</v>
      </c>
      <c r="E3807" s="361">
        <v>50</v>
      </c>
    </row>
    <row r="3808" spans="1:5" ht="12.75">
      <c r="A3808" s="401" t="s">
        <v>953</v>
      </c>
      <c r="B3808" s="402"/>
      <c r="C3808" s="322">
        <v>300000</v>
      </c>
      <c r="D3808" s="322">
        <v>150000</v>
      </c>
      <c r="E3808" s="361">
        <v>50</v>
      </c>
    </row>
    <row r="3809" spans="1:5" ht="12.75">
      <c r="A3809" s="33" t="s">
        <v>284</v>
      </c>
      <c r="B3809" s="33" t="s">
        <v>285</v>
      </c>
      <c r="C3809" s="327">
        <v>300000</v>
      </c>
      <c r="D3809" s="327">
        <v>150000</v>
      </c>
      <c r="E3809" s="76">
        <v>50</v>
      </c>
    </row>
    <row r="3810" spans="1:5" ht="12.75">
      <c r="A3810" s="328" t="s">
        <v>292</v>
      </c>
      <c r="B3810" s="328" t="s">
        <v>293</v>
      </c>
      <c r="C3810" s="329" t="s">
        <v>115</v>
      </c>
      <c r="D3810" s="329">
        <v>150000</v>
      </c>
      <c r="E3810" s="366" t="s">
        <v>115</v>
      </c>
    </row>
    <row r="3811" spans="1:5" ht="12.75">
      <c r="A3811" s="325" t="s">
        <v>992</v>
      </c>
      <c r="B3811" s="325" t="s">
        <v>994</v>
      </c>
      <c r="C3811" s="326">
        <v>100000</v>
      </c>
      <c r="D3811" s="326">
        <v>0</v>
      </c>
      <c r="E3811" s="365">
        <v>0</v>
      </c>
    </row>
    <row r="3812" spans="1:5" ht="12.75">
      <c r="A3812" s="401" t="s">
        <v>667</v>
      </c>
      <c r="B3812" s="402"/>
      <c r="C3812" s="322">
        <v>100000</v>
      </c>
      <c r="D3812" s="322">
        <v>0</v>
      </c>
      <c r="E3812" s="361">
        <v>0</v>
      </c>
    </row>
    <row r="3813" spans="1:5" ht="12.75">
      <c r="A3813" s="401" t="s">
        <v>764</v>
      </c>
      <c r="B3813" s="402"/>
      <c r="C3813" s="322">
        <v>100000</v>
      </c>
      <c r="D3813" s="322">
        <v>0</v>
      </c>
      <c r="E3813" s="361">
        <v>0</v>
      </c>
    </row>
    <row r="3814" spans="1:5" ht="12.75">
      <c r="A3814" s="33" t="s">
        <v>284</v>
      </c>
      <c r="B3814" s="33" t="s">
        <v>285</v>
      </c>
      <c r="C3814" s="327">
        <v>100000</v>
      </c>
      <c r="D3814" s="327">
        <v>0</v>
      </c>
      <c r="E3814" s="76">
        <v>0</v>
      </c>
    </row>
    <row r="3815" spans="1:5" ht="12.75">
      <c r="A3815" s="328" t="s">
        <v>292</v>
      </c>
      <c r="B3815" s="328" t="s">
        <v>293</v>
      </c>
      <c r="C3815" s="329" t="s">
        <v>115</v>
      </c>
      <c r="D3815" s="329">
        <v>0</v>
      </c>
      <c r="E3815" s="366" t="s">
        <v>115</v>
      </c>
    </row>
    <row r="3816" spans="1:5" ht="12.75">
      <c r="A3816" s="325" t="s">
        <v>1375</v>
      </c>
      <c r="B3816" s="325" t="s">
        <v>1262</v>
      </c>
      <c r="C3816" s="326">
        <v>300000</v>
      </c>
      <c r="D3816" s="326">
        <v>0</v>
      </c>
      <c r="E3816" s="365">
        <v>0</v>
      </c>
    </row>
    <row r="3817" spans="1:5" ht="12.75">
      <c r="A3817" s="401" t="s">
        <v>667</v>
      </c>
      <c r="B3817" s="402"/>
      <c r="C3817" s="322">
        <v>300000</v>
      </c>
      <c r="D3817" s="322">
        <v>0</v>
      </c>
      <c r="E3817" s="361">
        <v>0</v>
      </c>
    </row>
    <row r="3818" spans="1:5" ht="12.75">
      <c r="A3818" s="401" t="s">
        <v>764</v>
      </c>
      <c r="B3818" s="402"/>
      <c r="C3818" s="322">
        <v>300000</v>
      </c>
      <c r="D3818" s="322">
        <v>0</v>
      </c>
      <c r="E3818" s="361">
        <v>0</v>
      </c>
    </row>
    <row r="3819" spans="1:5" ht="12.75">
      <c r="A3819" s="33" t="s">
        <v>284</v>
      </c>
      <c r="B3819" s="33" t="s">
        <v>285</v>
      </c>
      <c r="C3819" s="327">
        <v>300000</v>
      </c>
      <c r="D3819" s="327">
        <v>0</v>
      </c>
      <c r="E3819" s="76">
        <v>0</v>
      </c>
    </row>
    <row r="3820" spans="1:5" ht="12.75">
      <c r="A3820" s="328" t="s">
        <v>288</v>
      </c>
      <c r="B3820" s="328" t="s">
        <v>289</v>
      </c>
      <c r="C3820" s="329" t="s">
        <v>115</v>
      </c>
      <c r="D3820" s="329">
        <v>0</v>
      </c>
      <c r="E3820" s="366" t="s">
        <v>115</v>
      </c>
    </row>
    <row r="3821" spans="1:5" ht="12.75">
      <c r="A3821" s="325" t="s">
        <v>995</v>
      </c>
      <c r="B3821" s="325" t="s">
        <v>1166</v>
      </c>
      <c r="C3821" s="326">
        <v>50000</v>
      </c>
      <c r="D3821" s="326">
        <v>2750</v>
      </c>
      <c r="E3821" s="365">
        <v>5.5</v>
      </c>
    </row>
    <row r="3822" spans="1:5" ht="12.75">
      <c r="A3822" s="401" t="s">
        <v>667</v>
      </c>
      <c r="B3822" s="402"/>
      <c r="C3822" s="322">
        <v>50000</v>
      </c>
      <c r="D3822" s="322">
        <v>2750</v>
      </c>
      <c r="E3822" s="361">
        <v>5.5</v>
      </c>
    </row>
    <row r="3823" spans="1:5" ht="12.75">
      <c r="A3823" s="401" t="s">
        <v>764</v>
      </c>
      <c r="B3823" s="402"/>
      <c r="C3823" s="322">
        <v>50000</v>
      </c>
      <c r="D3823" s="322">
        <v>2750</v>
      </c>
      <c r="E3823" s="361">
        <v>5.5</v>
      </c>
    </row>
    <row r="3824" spans="1:5" ht="12.75">
      <c r="A3824" s="33" t="s">
        <v>284</v>
      </c>
      <c r="B3824" s="33" t="s">
        <v>285</v>
      </c>
      <c r="C3824" s="327">
        <v>50000</v>
      </c>
      <c r="D3824" s="327">
        <v>2750</v>
      </c>
      <c r="E3824" s="76">
        <v>5.5</v>
      </c>
    </row>
    <row r="3825" spans="1:5" ht="12.75">
      <c r="A3825" s="328" t="s">
        <v>288</v>
      </c>
      <c r="B3825" s="328" t="s">
        <v>289</v>
      </c>
      <c r="C3825" s="329" t="s">
        <v>115</v>
      </c>
      <c r="D3825" s="329">
        <v>2750</v>
      </c>
      <c r="E3825" s="366" t="s">
        <v>115</v>
      </c>
    </row>
    <row r="3826" spans="1:5" ht="12.75">
      <c r="A3826" s="325" t="s">
        <v>998</v>
      </c>
      <c r="B3826" s="325" t="s">
        <v>974</v>
      </c>
      <c r="C3826" s="326">
        <v>4506000</v>
      </c>
      <c r="D3826" s="326">
        <v>1560468.42</v>
      </c>
      <c r="E3826" s="365">
        <v>34.63</v>
      </c>
    </row>
    <row r="3827" spans="1:5" ht="12.75">
      <c r="A3827" s="401" t="s">
        <v>667</v>
      </c>
      <c r="B3827" s="402"/>
      <c r="C3827" s="322">
        <v>4506000</v>
      </c>
      <c r="D3827" s="322">
        <v>1560468.42</v>
      </c>
      <c r="E3827" s="361">
        <v>34.63</v>
      </c>
    </row>
    <row r="3828" spans="1:5" ht="12.75">
      <c r="A3828" s="401" t="s">
        <v>764</v>
      </c>
      <c r="B3828" s="402"/>
      <c r="C3828" s="322">
        <v>4476000</v>
      </c>
      <c r="D3828" s="322">
        <v>1560468.42</v>
      </c>
      <c r="E3828" s="361">
        <v>34.86</v>
      </c>
    </row>
    <row r="3829" spans="1:5" ht="12.75">
      <c r="A3829" s="33" t="s">
        <v>284</v>
      </c>
      <c r="B3829" s="33" t="s">
        <v>285</v>
      </c>
      <c r="C3829" s="327">
        <v>4476000</v>
      </c>
      <c r="D3829" s="327">
        <v>1560468.42</v>
      </c>
      <c r="E3829" s="76">
        <v>34.86</v>
      </c>
    </row>
    <row r="3830" spans="1:5" ht="12.75">
      <c r="A3830" s="328" t="s">
        <v>292</v>
      </c>
      <c r="B3830" s="328" t="s">
        <v>293</v>
      </c>
      <c r="C3830" s="329" t="s">
        <v>115</v>
      </c>
      <c r="D3830" s="329">
        <v>1560468.42</v>
      </c>
      <c r="E3830" s="366" t="s">
        <v>115</v>
      </c>
    </row>
    <row r="3831" spans="1:5" ht="12.75">
      <c r="A3831" s="401" t="s">
        <v>953</v>
      </c>
      <c r="B3831" s="402"/>
      <c r="C3831" s="322">
        <v>30000</v>
      </c>
      <c r="D3831" s="322">
        <v>0</v>
      </c>
      <c r="E3831" s="361">
        <v>0</v>
      </c>
    </row>
    <row r="3832" spans="1:5" ht="12.75">
      <c r="A3832" s="33" t="s">
        <v>284</v>
      </c>
      <c r="B3832" s="33" t="s">
        <v>285</v>
      </c>
      <c r="C3832" s="327">
        <v>30000</v>
      </c>
      <c r="D3832" s="327">
        <v>0</v>
      </c>
      <c r="E3832" s="76">
        <v>0</v>
      </c>
    </row>
    <row r="3833" spans="1:5" ht="12.75">
      <c r="A3833" s="328" t="s">
        <v>292</v>
      </c>
      <c r="B3833" s="328" t="s">
        <v>293</v>
      </c>
      <c r="C3833" s="329" t="s">
        <v>115</v>
      </c>
      <c r="D3833" s="329">
        <v>0</v>
      </c>
      <c r="E3833" s="366" t="s">
        <v>115</v>
      </c>
    </row>
    <row r="3834" spans="1:5" ht="12.75">
      <c r="A3834" s="325" t="s">
        <v>1376</v>
      </c>
      <c r="B3834" s="325" t="s">
        <v>977</v>
      </c>
      <c r="C3834" s="326">
        <v>292000</v>
      </c>
      <c r="D3834" s="326">
        <v>17500</v>
      </c>
      <c r="E3834" s="365">
        <v>5.99</v>
      </c>
    </row>
    <row r="3835" spans="1:5" ht="12.75">
      <c r="A3835" s="401" t="s">
        <v>667</v>
      </c>
      <c r="B3835" s="402"/>
      <c r="C3835" s="322">
        <v>292000</v>
      </c>
      <c r="D3835" s="322">
        <v>17500</v>
      </c>
      <c r="E3835" s="361">
        <v>5.99</v>
      </c>
    </row>
    <row r="3836" spans="1:5" ht="12.75">
      <c r="A3836" s="401" t="s">
        <v>764</v>
      </c>
      <c r="B3836" s="402"/>
      <c r="C3836" s="322">
        <v>292000</v>
      </c>
      <c r="D3836" s="322">
        <v>17500</v>
      </c>
      <c r="E3836" s="361">
        <v>5.99</v>
      </c>
    </row>
    <row r="3837" spans="1:5" ht="12.75">
      <c r="A3837" s="33" t="s">
        <v>284</v>
      </c>
      <c r="B3837" s="33" t="s">
        <v>285</v>
      </c>
      <c r="C3837" s="327">
        <v>292000</v>
      </c>
      <c r="D3837" s="327">
        <v>17500</v>
      </c>
      <c r="E3837" s="76">
        <v>5.99</v>
      </c>
    </row>
    <row r="3838" spans="1:5" ht="12.75">
      <c r="A3838" s="328" t="s">
        <v>292</v>
      </c>
      <c r="B3838" s="328" t="s">
        <v>293</v>
      </c>
      <c r="C3838" s="329" t="s">
        <v>115</v>
      </c>
      <c r="D3838" s="329">
        <v>17500</v>
      </c>
      <c r="E3838" s="366" t="s">
        <v>115</v>
      </c>
    </row>
    <row r="3839" spans="1:5" ht="12.75">
      <c r="A3839" s="325" t="s">
        <v>1377</v>
      </c>
      <c r="B3839" s="325" t="s">
        <v>959</v>
      </c>
      <c r="C3839" s="326">
        <v>2890000</v>
      </c>
      <c r="D3839" s="326">
        <v>1075126.6</v>
      </c>
      <c r="E3839" s="365">
        <v>37.2</v>
      </c>
    </row>
    <row r="3840" spans="1:5" ht="12.75">
      <c r="A3840" s="401" t="s">
        <v>667</v>
      </c>
      <c r="B3840" s="402"/>
      <c r="C3840" s="322">
        <v>2890000</v>
      </c>
      <c r="D3840" s="322">
        <v>1075126.6</v>
      </c>
      <c r="E3840" s="361">
        <v>37.2</v>
      </c>
    </row>
    <row r="3841" spans="1:5" ht="12.75">
      <c r="A3841" s="401" t="s">
        <v>764</v>
      </c>
      <c r="B3841" s="402"/>
      <c r="C3841" s="322">
        <v>2890000</v>
      </c>
      <c r="D3841" s="322">
        <v>1075126.6</v>
      </c>
      <c r="E3841" s="361">
        <v>37.2</v>
      </c>
    </row>
    <row r="3842" spans="1:5" ht="12.75">
      <c r="A3842" s="33" t="s">
        <v>270</v>
      </c>
      <c r="B3842" s="33" t="s">
        <v>271</v>
      </c>
      <c r="C3842" s="327">
        <v>2890000</v>
      </c>
      <c r="D3842" s="327">
        <v>1075126.6</v>
      </c>
      <c r="E3842" s="76">
        <v>37.2</v>
      </c>
    </row>
    <row r="3843" spans="1:5" ht="12.75">
      <c r="A3843" s="328" t="s">
        <v>276</v>
      </c>
      <c r="B3843" s="328" t="s">
        <v>277</v>
      </c>
      <c r="C3843" s="329" t="s">
        <v>115</v>
      </c>
      <c r="D3843" s="329">
        <v>1075126.6</v>
      </c>
      <c r="E3843" s="366" t="s">
        <v>115</v>
      </c>
    </row>
    <row r="3844" spans="1:5" ht="12.75">
      <c r="A3844" s="325" t="s">
        <v>1378</v>
      </c>
      <c r="B3844" s="325" t="s">
        <v>961</v>
      </c>
      <c r="C3844" s="326">
        <v>1575000</v>
      </c>
      <c r="D3844" s="326">
        <v>1875</v>
      </c>
      <c r="E3844" s="365">
        <v>0.12</v>
      </c>
    </row>
    <row r="3845" spans="1:5" ht="12.75">
      <c r="A3845" s="401" t="s">
        <v>667</v>
      </c>
      <c r="B3845" s="402"/>
      <c r="C3845" s="322">
        <v>1575000</v>
      </c>
      <c r="D3845" s="322">
        <v>1875</v>
      </c>
      <c r="E3845" s="361">
        <v>0.12</v>
      </c>
    </row>
    <row r="3846" spans="1:5" ht="12.75">
      <c r="A3846" s="401" t="s">
        <v>951</v>
      </c>
      <c r="B3846" s="402"/>
      <c r="C3846" s="322">
        <v>1250000</v>
      </c>
      <c r="D3846" s="322">
        <v>1875</v>
      </c>
      <c r="E3846" s="361">
        <v>0.15</v>
      </c>
    </row>
    <row r="3847" spans="1:5" ht="12.75">
      <c r="A3847" s="33" t="s">
        <v>284</v>
      </c>
      <c r="B3847" s="33" t="s">
        <v>285</v>
      </c>
      <c r="C3847" s="327">
        <v>1250000</v>
      </c>
      <c r="D3847" s="327">
        <v>1875</v>
      </c>
      <c r="E3847" s="76">
        <v>0.15</v>
      </c>
    </row>
    <row r="3848" spans="1:5" ht="12.75">
      <c r="A3848" s="328" t="s">
        <v>288</v>
      </c>
      <c r="B3848" s="328" t="s">
        <v>289</v>
      </c>
      <c r="C3848" s="329" t="s">
        <v>115</v>
      </c>
      <c r="D3848" s="329">
        <v>1875</v>
      </c>
      <c r="E3848" s="366" t="s">
        <v>115</v>
      </c>
    </row>
    <row r="3849" spans="1:5" ht="12.75">
      <c r="A3849" s="401" t="s">
        <v>764</v>
      </c>
      <c r="B3849" s="402"/>
      <c r="C3849" s="322">
        <v>325000</v>
      </c>
      <c r="D3849" s="322">
        <v>0</v>
      </c>
      <c r="E3849" s="361">
        <v>0</v>
      </c>
    </row>
    <row r="3850" spans="1:5" ht="12.75">
      <c r="A3850" s="33" t="s">
        <v>284</v>
      </c>
      <c r="B3850" s="33" t="s">
        <v>285</v>
      </c>
      <c r="C3850" s="327">
        <v>325000</v>
      </c>
      <c r="D3850" s="327">
        <v>0</v>
      </c>
      <c r="E3850" s="76">
        <v>0</v>
      </c>
    </row>
    <row r="3851" spans="1:5" ht="12.75">
      <c r="A3851" s="328" t="s">
        <v>288</v>
      </c>
      <c r="B3851" s="328" t="s">
        <v>289</v>
      </c>
      <c r="C3851" s="329" t="s">
        <v>115</v>
      </c>
      <c r="D3851" s="329">
        <v>0</v>
      </c>
      <c r="E3851" s="366" t="s">
        <v>115</v>
      </c>
    </row>
    <row r="3852" spans="1:5" ht="12.75">
      <c r="A3852" s="325" t="s">
        <v>1379</v>
      </c>
      <c r="B3852" s="325" t="s">
        <v>1164</v>
      </c>
      <c r="C3852" s="326">
        <v>100000</v>
      </c>
      <c r="D3852" s="326">
        <v>27375</v>
      </c>
      <c r="E3852" s="365">
        <v>27.38</v>
      </c>
    </row>
    <row r="3853" spans="1:5" ht="12.75">
      <c r="A3853" s="401" t="s">
        <v>667</v>
      </c>
      <c r="B3853" s="402"/>
      <c r="C3853" s="322">
        <v>100000</v>
      </c>
      <c r="D3853" s="322">
        <v>27375</v>
      </c>
      <c r="E3853" s="361">
        <v>27.38</v>
      </c>
    </row>
    <row r="3854" spans="1:5" ht="12.75">
      <c r="A3854" s="401" t="s">
        <v>764</v>
      </c>
      <c r="B3854" s="402"/>
      <c r="C3854" s="322">
        <v>100000</v>
      </c>
      <c r="D3854" s="322">
        <v>27375</v>
      </c>
      <c r="E3854" s="361">
        <v>27.38</v>
      </c>
    </row>
    <row r="3855" spans="1:5" ht="12.75">
      <c r="A3855" s="33" t="s">
        <v>284</v>
      </c>
      <c r="B3855" s="33" t="s">
        <v>285</v>
      </c>
      <c r="C3855" s="327">
        <v>100000</v>
      </c>
      <c r="D3855" s="327">
        <v>27375</v>
      </c>
      <c r="E3855" s="76">
        <v>27.38</v>
      </c>
    </row>
    <row r="3856" spans="1:5" ht="12.75">
      <c r="A3856" s="328" t="s">
        <v>288</v>
      </c>
      <c r="B3856" s="328" t="s">
        <v>289</v>
      </c>
      <c r="C3856" s="329" t="s">
        <v>115</v>
      </c>
      <c r="D3856" s="329">
        <v>27375</v>
      </c>
      <c r="E3856" s="366" t="s">
        <v>115</v>
      </c>
    </row>
    <row r="3857" spans="1:5" ht="12.75">
      <c r="A3857" s="325" t="s">
        <v>1380</v>
      </c>
      <c r="B3857" s="325" t="s">
        <v>1165</v>
      </c>
      <c r="C3857" s="326">
        <v>300000</v>
      </c>
      <c r="D3857" s="326">
        <v>67623.02</v>
      </c>
      <c r="E3857" s="365">
        <v>22.54</v>
      </c>
    </row>
    <row r="3858" spans="1:5" ht="12.75">
      <c r="A3858" s="401" t="s">
        <v>667</v>
      </c>
      <c r="B3858" s="402"/>
      <c r="C3858" s="322">
        <v>300000</v>
      </c>
      <c r="D3858" s="322">
        <v>67623.02</v>
      </c>
      <c r="E3858" s="361">
        <v>22.54</v>
      </c>
    </row>
    <row r="3859" spans="1:5" ht="12.75">
      <c r="A3859" s="401" t="s">
        <v>764</v>
      </c>
      <c r="B3859" s="402"/>
      <c r="C3859" s="322">
        <v>300000</v>
      </c>
      <c r="D3859" s="322">
        <v>67623.02</v>
      </c>
      <c r="E3859" s="361">
        <v>22.54</v>
      </c>
    </row>
    <row r="3860" spans="1:5" ht="12.75">
      <c r="A3860" s="33" t="s">
        <v>270</v>
      </c>
      <c r="B3860" s="33" t="s">
        <v>271</v>
      </c>
      <c r="C3860" s="327">
        <v>300000</v>
      </c>
      <c r="D3860" s="327">
        <v>67623.02</v>
      </c>
      <c r="E3860" s="76">
        <v>22.54</v>
      </c>
    </row>
    <row r="3861" spans="1:5" ht="12.75">
      <c r="A3861" s="328" t="s">
        <v>276</v>
      </c>
      <c r="B3861" s="328" t="s">
        <v>277</v>
      </c>
      <c r="C3861" s="329" t="s">
        <v>115</v>
      </c>
      <c r="D3861" s="329">
        <v>67623.02</v>
      </c>
      <c r="E3861" s="366" t="s">
        <v>115</v>
      </c>
    </row>
    <row r="3862" spans="1:5" ht="12.75">
      <c r="A3862" s="325" t="s">
        <v>1381</v>
      </c>
      <c r="B3862" s="325" t="s">
        <v>1382</v>
      </c>
      <c r="C3862" s="326">
        <v>100000</v>
      </c>
      <c r="D3862" s="326">
        <v>0</v>
      </c>
      <c r="E3862" s="365">
        <v>0</v>
      </c>
    </row>
    <row r="3863" spans="1:5" ht="12.75">
      <c r="A3863" s="401" t="s">
        <v>667</v>
      </c>
      <c r="B3863" s="402"/>
      <c r="C3863" s="322">
        <v>100000</v>
      </c>
      <c r="D3863" s="322">
        <v>0</v>
      </c>
      <c r="E3863" s="361">
        <v>0</v>
      </c>
    </row>
    <row r="3864" spans="1:5" ht="12.75">
      <c r="A3864" s="401" t="s">
        <v>764</v>
      </c>
      <c r="B3864" s="402"/>
      <c r="C3864" s="322">
        <v>100000</v>
      </c>
      <c r="D3864" s="322">
        <v>0</v>
      </c>
      <c r="E3864" s="361">
        <v>0</v>
      </c>
    </row>
    <row r="3865" spans="1:5" ht="12.75">
      <c r="A3865" s="33" t="s">
        <v>284</v>
      </c>
      <c r="B3865" s="33" t="s">
        <v>285</v>
      </c>
      <c r="C3865" s="327">
        <v>100000</v>
      </c>
      <c r="D3865" s="327">
        <v>0</v>
      </c>
      <c r="E3865" s="76">
        <v>0</v>
      </c>
    </row>
    <row r="3866" spans="1:5" ht="12.75">
      <c r="A3866" s="328" t="s">
        <v>288</v>
      </c>
      <c r="B3866" s="328" t="s">
        <v>289</v>
      </c>
      <c r="C3866" s="329" t="s">
        <v>115</v>
      </c>
      <c r="D3866" s="329">
        <v>0</v>
      </c>
      <c r="E3866" s="366" t="s">
        <v>115</v>
      </c>
    </row>
    <row r="3867" spans="1:5" ht="12.75">
      <c r="A3867" s="325" t="s">
        <v>1383</v>
      </c>
      <c r="B3867" s="325" t="s">
        <v>987</v>
      </c>
      <c r="C3867" s="326">
        <v>300000</v>
      </c>
      <c r="D3867" s="326">
        <v>98601.54</v>
      </c>
      <c r="E3867" s="365">
        <v>32.87</v>
      </c>
    </row>
    <row r="3868" spans="1:5" ht="12.75">
      <c r="A3868" s="401" t="s">
        <v>667</v>
      </c>
      <c r="B3868" s="402"/>
      <c r="C3868" s="322">
        <v>300000</v>
      </c>
      <c r="D3868" s="322">
        <v>98601.54</v>
      </c>
      <c r="E3868" s="361">
        <v>32.87</v>
      </c>
    </row>
    <row r="3869" spans="1:5" ht="12.75">
      <c r="A3869" s="401" t="s">
        <v>764</v>
      </c>
      <c r="B3869" s="402"/>
      <c r="C3869" s="322">
        <v>300000</v>
      </c>
      <c r="D3869" s="322">
        <v>98601.54</v>
      </c>
      <c r="E3869" s="361">
        <v>32.87</v>
      </c>
    </row>
    <row r="3870" spans="1:5" ht="12.75">
      <c r="A3870" s="33" t="s">
        <v>284</v>
      </c>
      <c r="B3870" s="33" t="s">
        <v>285</v>
      </c>
      <c r="C3870" s="327">
        <v>300000</v>
      </c>
      <c r="D3870" s="327">
        <v>98601.54</v>
      </c>
      <c r="E3870" s="76">
        <v>32.87</v>
      </c>
    </row>
    <row r="3871" spans="1:5" ht="12.75">
      <c r="A3871" s="328" t="s">
        <v>292</v>
      </c>
      <c r="B3871" s="328" t="s">
        <v>293</v>
      </c>
      <c r="C3871" s="329" t="s">
        <v>115</v>
      </c>
      <c r="D3871" s="329">
        <v>98601.54</v>
      </c>
      <c r="E3871" s="366" t="s">
        <v>115</v>
      </c>
    </row>
    <row r="3872" spans="1:5" ht="12.75">
      <c r="A3872" s="325" t="s">
        <v>1384</v>
      </c>
      <c r="B3872" s="325" t="s">
        <v>964</v>
      </c>
      <c r="C3872" s="326">
        <v>150000</v>
      </c>
      <c r="D3872" s="326">
        <v>0</v>
      </c>
      <c r="E3872" s="365">
        <v>0</v>
      </c>
    </row>
    <row r="3873" spans="1:5" ht="12.75">
      <c r="A3873" s="401" t="s">
        <v>667</v>
      </c>
      <c r="B3873" s="402"/>
      <c r="C3873" s="322">
        <v>150000</v>
      </c>
      <c r="D3873" s="322">
        <v>0</v>
      </c>
      <c r="E3873" s="361">
        <v>0</v>
      </c>
    </row>
    <row r="3874" spans="1:5" ht="12.75">
      <c r="A3874" s="401" t="s">
        <v>764</v>
      </c>
      <c r="B3874" s="402"/>
      <c r="C3874" s="322">
        <v>150000</v>
      </c>
      <c r="D3874" s="322">
        <v>0</v>
      </c>
      <c r="E3874" s="361">
        <v>0</v>
      </c>
    </row>
    <row r="3875" spans="1:5" ht="12.75">
      <c r="A3875" s="33" t="s">
        <v>284</v>
      </c>
      <c r="B3875" s="33" t="s">
        <v>285</v>
      </c>
      <c r="C3875" s="327">
        <v>150000</v>
      </c>
      <c r="D3875" s="327">
        <v>0</v>
      </c>
      <c r="E3875" s="76">
        <v>0</v>
      </c>
    </row>
    <row r="3876" spans="1:5" ht="12.75">
      <c r="A3876" s="328" t="s">
        <v>288</v>
      </c>
      <c r="B3876" s="328" t="s">
        <v>289</v>
      </c>
      <c r="C3876" s="329" t="s">
        <v>115</v>
      </c>
      <c r="D3876" s="329">
        <v>0</v>
      </c>
      <c r="E3876" s="366" t="s">
        <v>115</v>
      </c>
    </row>
    <row r="3877" spans="1:5" ht="12.75">
      <c r="A3877" s="323" t="s">
        <v>1385</v>
      </c>
      <c r="B3877" s="323" t="s">
        <v>1386</v>
      </c>
      <c r="C3877" s="324">
        <v>44514250</v>
      </c>
      <c r="D3877" s="324">
        <v>9315784.5</v>
      </c>
      <c r="E3877" s="364">
        <v>20.93</v>
      </c>
    </row>
    <row r="3878" spans="1:5" ht="12.75">
      <c r="A3878" s="325" t="s">
        <v>1000</v>
      </c>
      <c r="B3878" s="325" t="s">
        <v>1007</v>
      </c>
      <c r="C3878" s="326">
        <v>5500000</v>
      </c>
      <c r="D3878" s="326">
        <v>3083831.69</v>
      </c>
      <c r="E3878" s="365">
        <v>56.07</v>
      </c>
    </row>
    <row r="3879" spans="1:5" ht="12.75">
      <c r="A3879" s="401" t="s">
        <v>667</v>
      </c>
      <c r="B3879" s="402"/>
      <c r="C3879" s="322">
        <v>5500000</v>
      </c>
      <c r="D3879" s="322">
        <v>3083831.69</v>
      </c>
      <c r="E3879" s="361">
        <v>56.07</v>
      </c>
    </row>
    <row r="3880" spans="1:5" ht="12.75">
      <c r="A3880" s="401" t="s">
        <v>951</v>
      </c>
      <c r="B3880" s="402"/>
      <c r="C3880" s="322">
        <v>5500000</v>
      </c>
      <c r="D3880" s="322">
        <v>3083831.69</v>
      </c>
      <c r="E3880" s="361">
        <v>56.07</v>
      </c>
    </row>
    <row r="3881" spans="1:5" ht="12.75">
      <c r="A3881" s="33" t="s">
        <v>393</v>
      </c>
      <c r="B3881" s="33" t="s">
        <v>394</v>
      </c>
      <c r="C3881" s="327">
        <v>5500000</v>
      </c>
      <c r="D3881" s="327">
        <v>3083831.69</v>
      </c>
      <c r="E3881" s="76">
        <v>56.07</v>
      </c>
    </row>
    <row r="3882" spans="1:5" ht="12.75">
      <c r="A3882" s="328" t="s">
        <v>396</v>
      </c>
      <c r="B3882" s="328" t="s">
        <v>397</v>
      </c>
      <c r="C3882" s="329" t="s">
        <v>115</v>
      </c>
      <c r="D3882" s="329">
        <v>3083831.69</v>
      </c>
      <c r="E3882" s="366" t="s">
        <v>115</v>
      </c>
    </row>
    <row r="3883" spans="1:5" ht="12.75">
      <c r="A3883" s="325" t="s">
        <v>1002</v>
      </c>
      <c r="B3883" s="325" t="s">
        <v>1263</v>
      </c>
      <c r="C3883" s="326">
        <v>1200000</v>
      </c>
      <c r="D3883" s="326">
        <v>1695075.55</v>
      </c>
      <c r="E3883" s="365">
        <v>141.26</v>
      </c>
    </row>
    <row r="3884" spans="1:5" ht="12.75">
      <c r="A3884" s="401" t="s">
        <v>767</v>
      </c>
      <c r="B3884" s="402"/>
      <c r="C3884" s="322">
        <v>1200000</v>
      </c>
      <c r="D3884" s="322">
        <v>1695075.55</v>
      </c>
      <c r="E3884" s="361">
        <v>141.26</v>
      </c>
    </row>
    <row r="3885" spans="1:5" ht="12.75">
      <c r="A3885" s="401" t="s">
        <v>773</v>
      </c>
      <c r="B3885" s="402"/>
      <c r="C3885" s="322">
        <v>1200000</v>
      </c>
      <c r="D3885" s="322">
        <v>1695075.55</v>
      </c>
      <c r="E3885" s="361">
        <v>141.26</v>
      </c>
    </row>
    <row r="3886" spans="1:5" ht="12.75">
      <c r="A3886" s="33" t="s">
        <v>382</v>
      </c>
      <c r="B3886" s="33" t="s">
        <v>383</v>
      </c>
      <c r="C3886" s="327">
        <v>1000000</v>
      </c>
      <c r="D3886" s="327">
        <v>1689313.05</v>
      </c>
      <c r="E3886" s="76">
        <v>168.93</v>
      </c>
    </row>
    <row r="3887" spans="1:5" ht="12.75">
      <c r="A3887" s="328" t="s">
        <v>384</v>
      </c>
      <c r="B3887" s="328" t="s">
        <v>222</v>
      </c>
      <c r="C3887" s="329" t="s">
        <v>115</v>
      </c>
      <c r="D3887" s="329">
        <v>1689313.05</v>
      </c>
      <c r="E3887" s="366" t="s">
        <v>115</v>
      </c>
    </row>
    <row r="3888" spans="1:5" ht="12.75">
      <c r="A3888" s="33" t="s">
        <v>393</v>
      </c>
      <c r="B3888" s="33" t="s">
        <v>394</v>
      </c>
      <c r="C3888" s="327">
        <v>200000</v>
      </c>
      <c r="D3888" s="327">
        <v>5762.5</v>
      </c>
      <c r="E3888" s="76">
        <v>2.88</v>
      </c>
    </row>
    <row r="3889" spans="1:5" ht="12.75">
      <c r="A3889" s="328" t="s">
        <v>396</v>
      </c>
      <c r="B3889" s="328" t="s">
        <v>397</v>
      </c>
      <c r="C3889" s="329" t="s">
        <v>115</v>
      </c>
      <c r="D3889" s="329">
        <v>5762.5</v>
      </c>
      <c r="E3889" s="366" t="s">
        <v>115</v>
      </c>
    </row>
    <row r="3890" spans="1:5" ht="12.75">
      <c r="A3890" s="325" t="s">
        <v>1004</v>
      </c>
      <c r="B3890" s="325" t="s">
        <v>1265</v>
      </c>
      <c r="C3890" s="326">
        <v>1500000</v>
      </c>
      <c r="D3890" s="326">
        <v>197003.25</v>
      </c>
      <c r="E3890" s="365">
        <v>13.13</v>
      </c>
    </row>
    <row r="3891" spans="1:5" ht="12.75">
      <c r="A3891" s="401" t="s">
        <v>767</v>
      </c>
      <c r="B3891" s="402"/>
      <c r="C3891" s="322">
        <v>1500000</v>
      </c>
      <c r="D3891" s="322">
        <v>197003.25</v>
      </c>
      <c r="E3891" s="361">
        <v>13.13</v>
      </c>
    </row>
    <row r="3892" spans="1:5" ht="12.75">
      <c r="A3892" s="401" t="s">
        <v>773</v>
      </c>
      <c r="B3892" s="402"/>
      <c r="C3892" s="322">
        <v>1500000</v>
      </c>
      <c r="D3892" s="322">
        <v>197003.25</v>
      </c>
      <c r="E3892" s="361">
        <v>13.13</v>
      </c>
    </row>
    <row r="3893" spans="1:5" ht="12.75">
      <c r="A3893" s="33" t="s">
        <v>393</v>
      </c>
      <c r="B3893" s="33" t="s">
        <v>394</v>
      </c>
      <c r="C3893" s="327">
        <v>1500000</v>
      </c>
      <c r="D3893" s="327">
        <v>197003.25</v>
      </c>
      <c r="E3893" s="76">
        <v>13.13</v>
      </c>
    </row>
    <row r="3894" spans="1:5" ht="12.75">
      <c r="A3894" s="328" t="s">
        <v>396</v>
      </c>
      <c r="B3894" s="328" t="s">
        <v>397</v>
      </c>
      <c r="C3894" s="329" t="s">
        <v>115</v>
      </c>
      <c r="D3894" s="329">
        <v>197003.25</v>
      </c>
      <c r="E3894" s="366" t="s">
        <v>115</v>
      </c>
    </row>
    <row r="3895" spans="1:5" ht="12.75">
      <c r="A3895" s="325" t="s">
        <v>1387</v>
      </c>
      <c r="B3895" s="325" t="s">
        <v>1267</v>
      </c>
      <c r="C3895" s="326">
        <v>500000</v>
      </c>
      <c r="D3895" s="326">
        <v>0</v>
      </c>
      <c r="E3895" s="365">
        <v>0</v>
      </c>
    </row>
    <row r="3896" spans="1:5" ht="12.75">
      <c r="A3896" s="401" t="s">
        <v>767</v>
      </c>
      <c r="B3896" s="402"/>
      <c r="C3896" s="322">
        <v>500000</v>
      </c>
      <c r="D3896" s="322">
        <v>0</v>
      </c>
      <c r="E3896" s="361">
        <v>0</v>
      </c>
    </row>
    <row r="3897" spans="1:5" ht="12.75">
      <c r="A3897" s="401" t="s">
        <v>773</v>
      </c>
      <c r="B3897" s="402"/>
      <c r="C3897" s="322">
        <v>500000</v>
      </c>
      <c r="D3897" s="322">
        <v>0</v>
      </c>
      <c r="E3897" s="361">
        <v>0</v>
      </c>
    </row>
    <row r="3898" spans="1:5" ht="12.75">
      <c r="A3898" s="33" t="s">
        <v>393</v>
      </c>
      <c r="B3898" s="33" t="s">
        <v>394</v>
      </c>
      <c r="C3898" s="327">
        <v>500000</v>
      </c>
      <c r="D3898" s="327">
        <v>0</v>
      </c>
      <c r="E3898" s="76">
        <v>0</v>
      </c>
    </row>
    <row r="3899" spans="1:5" ht="12.75">
      <c r="A3899" s="328" t="s">
        <v>396</v>
      </c>
      <c r="B3899" s="328" t="s">
        <v>397</v>
      </c>
      <c r="C3899" s="329" t="s">
        <v>115</v>
      </c>
      <c r="D3899" s="329">
        <v>0</v>
      </c>
      <c r="E3899" s="366" t="s">
        <v>115</v>
      </c>
    </row>
    <row r="3900" spans="1:5" ht="12.75">
      <c r="A3900" s="325" t="s">
        <v>1388</v>
      </c>
      <c r="B3900" s="325" t="s">
        <v>1389</v>
      </c>
      <c r="C3900" s="326">
        <v>500000</v>
      </c>
      <c r="D3900" s="326">
        <v>0</v>
      </c>
      <c r="E3900" s="365">
        <v>0</v>
      </c>
    </row>
    <row r="3901" spans="1:5" ht="12.75">
      <c r="A3901" s="401" t="s">
        <v>767</v>
      </c>
      <c r="B3901" s="402"/>
      <c r="C3901" s="322">
        <v>500000</v>
      </c>
      <c r="D3901" s="322">
        <v>0</v>
      </c>
      <c r="E3901" s="361">
        <v>0</v>
      </c>
    </row>
    <row r="3902" spans="1:5" ht="12.75">
      <c r="A3902" s="401" t="s">
        <v>773</v>
      </c>
      <c r="B3902" s="402"/>
      <c r="C3902" s="322">
        <v>500000</v>
      </c>
      <c r="D3902" s="322">
        <v>0</v>
      </c>
      <c r="E3902" s="361">
        <v>0</v>
      </c>
    </row>
    <row r="3903" spans="1:5" ht="12.75">
      <c r="A3903" s="33" t="s">
        <v>393</v>
      </c>
      <c r="B3903" s="33" t="s">
        <v>394</v>
      </c>
      <c r="C3903" s="327">
        <v>500000</v>
      </c>
      <c r="D3903" s="327">
        <v>0</v>
      </c>
      <c r="E3903" s="76">
        <v>0</v>
      </c>
    </row>
    <row r="3904" spans="1:5" ht="12.75">
      <c r="A3904" s="328" t="s">
        <v>396</v>
      </c>
      <c r="B3904" s="328" t="s">
        <v>397</v>
      </c>
      <c r="C3904" s="329" t="s">
        <v>115</v>
      </c>
      <c r="D3904" s="329">
        <v>0</v>
      </c>
      <c r="E3904" s="366" t="s">
        <v>115</v>
      </c>
    </row>
    <row r="3905" spans="1:5" ht="12.75">
      <c r="A3905" s="325" t="s">
        <v>1390</v>
      </c>
      <c r="B3905" s="325" t="s">
        <v>1268</v>
      </c>
      <c r="C3905" s="326">
        <v>12000000</v>
      </c>
      <c r="D3905" s="326">
        <v>63655.73</v>
      </c>
      <c r="E3905" s="365">
        <v>0.53</v>
      </c>
    </row>
    <row r="3906" spans="1:5" ht="12.75">
      <c r="A3906" s="401" t="s">
        <v>767</v>
      </c>
      <c r="B3906" s="402"/>
      <c r="C3906" s="322">
        <v>12000000</v>
      </c>
      <c r="D3906" s="322">
        <v>63655.73</v>
      </c>
      <c r="E3906" s="361">
        <v>0.53</v>
      </c>
    </row>
    <row r="3907" spans="1:5" ht="12.75">
      <c r="A3907" s="401" t="s">
        <v>773</v>
      </c>
      <c r="B3907" s="402"/>
      <c r="C3907" s="322">
        <v>12000000</v>
      </c>
      <c r="D3907" s="322">
        <v>63655.73</v>
      </c>
      <c r="E3907" s="361">
        <v>0.53</v>
      </c>
    </row>
    <row r="3908" spans="1:5" ht="12.75">
      <c r="A3908" s="33" t="s">
        <v>393</v>
      </c>
      <c r="B3908" s="33" t="s">
        <v>394</v>
      </c>
      <c r="C3908" s="327">
        <v>12000000</v>
      </c>
      <c r="D3908" s="327">
        <v>63655.73</v>
      </c>
      <c r="E3908" s="76">
        <v>0.53</v>
      </c>
    </row>
    <row r="3909" spans="1:5" ht="12.75">
      <c r="A3909" s="328" t="s">
        <v>396</v>
      </c>
      <c r="B3909" s="328" t="s">
        <v>397</v>
      </c>
      <c r="C3909" s="329" t="s">
        <v>115</v>
      </c>
      <c r="D3909" s="329">
        <v>63655.73</v>
      </c>
      <c r="E3909" s="366" t="s">
        <v>115</v>
      </c>
    </row>
    <row r="3910" spans="1:5" ht="12.75">
      <c r="A3910" s="325" t="s">
        <v>1391</v>
      </c>
      <c r="B3910" s="325" t="s">
        <v>1392</v>
      </c>
      <c r="C3910" s="326">
        <v>100000</v>
      </c>
      <c r="D3910" s="326">
        <v>0</v>
      </c>
      <c r="E3910" s="365">
        <v>0</v>
      </c>
    </row>
    <row r="3911" spans="1:5" ht="12.75">
      <c r="A3911" s="401" t="s">
        <v>767</v>
      </c>
      <c r="B3911" s="402"/>
      <c r="C3911" s="322">
        <v>100000</v>
      </c>
      <c r="D3911" s="322">
        <v>0</v>
      </c>
      <c r="E3911" s="361">
        <v>0</v>
      </c>
    </row>
    <row r="3912" spans="1:5" ht="12.75">
      <c r="A3912" s="401" t="s">
        <v>773</v>
      </c>
      <c r="B3912" s="402"/>
      <c r="C3912" s="322">
        <v>100000</v>
      </c>
      <c r="D3912" s="322">
        <v>0</v>
      </c>
      <c r="E3912" s="361">
        <v>0</v>
      </c>
    </row>
    <row r="3913" spans="1:5" ht="12.75">
      <c r="A3913" s="33" t="s">
        <v>393</v>
      </c>
      <c r="B3913" s="33" t="s">
        <v>394</v>
      </c>
      <c r="C3913" s="327">
        <v>100000</v>
      </c>
      <c r="D3913" s="327">
        <v>0</v>
      </c>
      <c r="E3913" s="76">
        <v>0</v>
      </c>
    </row>
    <row r="3914" spans="1:5" ht="12.75">
      <c r="A3914" s="328" t="s">
        <v>396</v>
      </c>
      <c r="B3914" s="328" t="s">
        <v>397</v>
      </c>
      <c r="C3914" s="329" t="s">
        <v>115</v>
      </c>
      <c r="D3914" s="329">
        <v>0</v>
      </c>
      <c r="E3914" s="366" t="s">
        <v>115</v>
      </c>
    </row>
    <row r="3915" spans="1:5" ht="12.75">
      <c r="A3915" s="325" t="s">
        <v>1393</v>
      </c>
      <c r="B3915" s="325" t="s">
        <v>1269</v>
      </c>
      <c r="C3915" s="326">
        <v>100000</v>
      </c>
      <c r="D3915" s="326">
        <v>0</v>
      </c>
      <c r="E3915" s="365">
        <v>0</v>
      </c>
    </row>
    <row r="3916" spans="1:5" ht="12.75">
      <c r="A3916" s="401" t="s">
        <v>767</v>
      </c>
      <c r="B3916" s="402"/>
      <c r="C3916" s="322">
        <v>100000</v>
      </c>
      <c r="D3916" s="322">
        <v>0</v>
      </c>
      <c r="E3916" s="361">
        <v>0</v>
      </c>
    </row>
    <row r="3917" spans="1:5" ht="12.75">
      <c r="A3917" s="401" t="s">
        <v>773</v>
      </c>
      <c r="B3917" s="402"/>
      <c r="C3917" s="322">
        <v>100000</v>
      </c>
      <c r="D3917" s="322">
        <v>0</v>
      </c>
      <c r="E3917" s="361">
        <v>0</v>
      </c>
    </row>
    <row r="3918" spans="1:5" ht="12.75">
      <c r="A3918" s="33" t="s">
        <v>393</v>
      </c>
      <c r="B3918" s="33" t="s">
        <v>394</v>
      </c>
      <c r="C3918" s="327">
        <v>100000</v>
      </c>
      <c r="D3918" s="327">
        <v>0</v>
      </c>
      <c r="E3918" s="76">
        <v>0</v>
      </c>
    </row>
    <row r="3919" spans="1:5" ht="12.75">
      <c r="A3919" s="328" t="s">
        <v>396</v>
      </c>
      <c r="B3919" s="328" t="s">
        <v>397</v>
      </c>
      <c r="C3919" s="329" t="s">
        <v>115</v>
      </c>
      <c r="D3919" s="329">
        <v>0</v>
      </c>
      <c r="E3919" s="366" t="s">
        <v>115</v>
      </c>
    </row>
    <row r="3920" spans="1:5" ht="12.75">
      <c r="A3920" s="325" t="s">
        <v>1394</v>
      </c>
      <c r="B3920" s="325" t="s">
        <v>1270</v>
      </c>
      <c r="C3920" s="326">
        <v>300000</v>
      </c>
      <c r="D3920" s="326">
        <v>24875</v>
      </c>
      <c r="E3920" s="365">
        <v>8.29</v>
      </c>
    </row>
    <row r="3921" spans="1:5" ht="12.75">
      <c r="A3921" s="401" t="s">
        <v>667</v>
      </c>
      <c r="B3921" s="402"/>
      <c r="C3921" s="322">
        <v>300000</v>
      </c>
      <c r="D3921" s="322">
        <v>24875</v>
      </c>
      <c r="E3921" s="361">
        <v>8.29</v>
      </c>
    </row>
    <row r="3922" spans="1:5" ht="12.75">
      <c r="A3922" s="401" t="s">
        <v>951</v>
      </c>
      <c r="B3922" s="402"/>
      <c r="C3922" s="322">
        <v>300000</v>
      </c>
      <c r="D3922" s="322">
        <v>24875</v>
      </c>
      <c r="E3922" s="361">
        <v>8.29</v>
      </c>
    </row>
    <row r="3923" spans="1:5" ht="12.75">
      <c r="A3923" s="33" t="s">
        <v>393</v>
      </c>
      <c r="B3923" s="33" t="s">
        <v>394</v>
      </c>
      <c r="C3923" s="327">
        <v>300000</v>
      </c>
      <c r="D3923" s="327">
        <v>24875</v>
      </c>
      <c r="E3923" s="76">
        <v>8.29</v>
      </c>
    </row>
    <row r="3924" spans="1:5" ht="12.75">
      <c r="A3924" s="328" t="s">
        <v>396</v>
      </c>
      <c r="B3924" s="328" t="s">
        <v>397</v>
      </c>
      <c r="C3924" s="329" t="s">
        <v>115</v>
      </c>
      <c r="D3924" s="329">
        <v>24875</v>
      </c>
      <c r="E3924" s="366" t="s">
        <v>115</v>
      </c>
    </row>
    <row r="3925" spans="1:5" ht="12.75">
      <c r="A3925" s="325" t="s">
        <v>1395</v>
      </c>
      <c r="B3925" s="325" t="s">
        <v>1271</v>
      </c>
      <c r="C3925" s="326">
        <v>1050000</v>
      </c>
      <c r="D3925" s="326">
        <v>0</v>
      </c>
      <c r="E3925" s="365">
        <v>0</v>
      </c>
    </row>
    <row r="3926" spans="1:5" ht="12.75">
      <c r="A3926" s="401" t="s">
        <v>767</v>
      </c>
      <c r="B3926" s="402"/>
      <c r="C3926" s="322">
        <v>1050000</v>
      </c>
      <c r="D3926" s="322">
        <v>0</v>
      </c>
      <c r="E3926" s="361">
        <v>0</v>
      </c>
    </row>
    <row r="3927" spans="1:5" ht="12.75">
      <c r="A3927" s="401" t="s">
        <v>773</v>
      </c>
      <c r="B3927" s="402"/>
      <c r="C3927" s="322">
        <v>1050000</v>
      </c>
      <c r="D3927" s="322">
        <v>0</v>
      </c>
      <c r="E3927" s="361">
        <v>0</v>
      </c>
    </row>
    <row r="3928" spans="1:5" ht="12.75">
      <c r="A3928" s="33" t="s">
        <v>393</v>
      </c>
      <c r="B3928" s="33" t="s">
        <v>394</v>
      </c>
      <c r="C3928" s="327">
        <v>1050000</v>
      </c>
      <c r="D3928" s="327">
        <v>0</v>
      </c>
      <c r="E3928" s="76">
        <v>0</v>
      </c>
    </row>
    <row r="3929" spans="1:5" ht="12.75">
      <c r="A3929" s="328" t="s">
        <v>396</v>
      </c>
      <c r="B3929" s="328" t="s">
        <v>397</v>
      </c>
      <c r="C3929" s="329" t="s">
        <v>115</v>
      </c>
      <c r="D3929" s="329">
        <v>0</v>
      </c>
      <c r="E3929" s="366" t="s">
        <v>115</v>
      </c>
    </row>
    <row r="3930" spans="1:5" ht="12.75">
      <c r="A3930" s="325" t="s">
        <v>1396</v>
      </c>
      <c r="B3930" s="325" t="s">
        <v>1397</v>
      </c>
      <c r="C3930" s="326">
        <v>200000</v>
      </c>
      <c r="D3930" s="326">
        <v>0</v>
      </c>
      <c r="E3930" s="365">
        <v>0</v>
      </c>
    </row>
    <row r="3931" spans="1:5" ht="12.75">
      <c r="A3931" s="401" t="s">
        <v>667</v>
      </c>
      <c r="B3931" s="402"/>
      <c r="C3931" s="322">
        <v>200000</v>
      </c>
      <c r="D3931" s="322">
        <v>0</v>
      </c>
      <c r="E3931" s="361">
        <v>0</v>
      </c>
    </row>
    <row r="3932" spans="1:5" ht="12.75">
      <c r="A3932" s="401" t="s">
        <v>951</v>
      </c>
      <c r="B3932" s="402"/>
      <c r="C3932" s="322">
        <v>200000</v>
      </c>
      <c r="D3932" s="322">
        <v>0</v>
      </c>
      <c r="E3932" s="361">
        <v>0</v>
      </c>
    </row>
    <row r="3933" spans="1:5" ht="12.75">
      <c r="A3933" s="33" t="s">
        <v>393</v>
      </c>
      <c r="B3933" s="33" t="s">
        <v>394</v>
      </c>
      <c r="C3933" s="327">
        <v>200000</v>
      </c>
      <c r="D3933" s="327">
        <v>0</v>
      </c>
      <c r="E3933" s="76">
        <v>0</v>
      </c>
    </row>
    <row r="3934" spans="1:5" ht="12.75">
      <c r="A3934" s="328" t="s">
        <v>396</v>
      </c>
      <c r="B3934" s="328" t="s">
        <v>397</v>
      </c>
      <c r="C3934" s="329" t="s">
        <v>115</v>
      </c>
      <c r="D3934" s="329">
        <v>0</v>
      </c>
      <c r="E3934" s="366" t="s">
        <v>115</v>
      </c>
    </row>
    <row r="3935" spans="1:5" ht="12.75">
      <c r="A3935" s="325" t="s">
        <v>1398</v>
      </c>
      <c r="B3935" s="325" t="s">
        <v>1399</v>
      </c>
      <c r="C3935" s="326">
        <v>200000</v>
      </c>
      <c r="D3935" s="326">
        <v>0</v>
      </c>
      <c r="E3935" s="365">
        <v>0</v>
      </c>
    </row>
    <row r="3936" spans="1:5" ht="12.75">
      <c r="A3936" s="401" t="s">
        <v>667</v>
      </c>
      <c r="B3936" s="402"/>
      <c r="C3936" s="322">
        <v>200000</v>
      </c>
      <c r="D3936" s="322">
        <v>0</v>
      </c>
      <c r="E3936" s="361">
        <v>0</v>
      </c>
    </row>
    <row r="3937" spans="1:5" ht="12.75">
      <c r="A3937" s="401" t="s">
        <v>951</v>
      </c>
      <c r="B3937" s="402"/>
      <c r="C3937" s="322">
        <v>200000</v>
      </c>
      <c r="D3937" s="322">
        <v>0</v>
      </c>
      <c r="E3937" s="361">
        <v>0</v>
      </c>
    </row>
    <row r="3938" spans="1:5" ht="12.75">
      <c r="A3938" s="33" t="s">
        <v>393</v>
      </c>
      <c r="B3938" s="33" t="s">
        <v>394</v>
      </c>
      <c r="C3938" s="327">
        <v>200000</v>
      </c>
      <c r="D3938" s="327">
        <v>0</v>
      </c>
      <c r="E3938" s="76">
        <v>0</v>
      </c>
    </row>
    <row r="3939" spans="1:5" ht="12.75">
      <c r="A3939" s="328" t="s">
        <v>396</v>
      </c>
      <c r="B3939" s="328" t="s">
        <v>397</v>
      </c>
      <c r="C3939" s="329" t="s">
        <v>115</v>
      </c>
      <c r="D3939" s="329">
        <v>0</v>
      </c>
      <c r="E3939" s="366" t="s">
        <v>115</v>
      </c>
    </row>
    <row r="3940" spans="1:5" ht="12.75">
      <c r="A3940" s="325" t="s">
        <v>1400</v>
      </c>
      <c r="B3940" s="325" t="s">
        <v>1272</v>
      </c>
      <c r="C3940" s="326">
        <v>100000</v>
      </c>
      <c r="D3940" s="326">
        <v>0</v>
      </c>
      <c r="E3940" s="365">
        <v>0</v>
      </c>
    </row>
    <row r="3941" spans="1:5" ht="12.75">
      <c r="A3941" s="401" t="s">
        <v>767</v>
      </c>
      <c r="B3941" s="402"/>
      <c r="C3941" s="322">
        <v>100000</v>
      </c>
      <c r="D3941" s="322">
        <v>0</v>
      </c>
      <c r="E3941" s="361">
        <v>0</v>
      </c>
    </row>
    <row r="3942" spans="1:5" ht="12.75">
      <c r="A3942" s="401" t="s">
        <v>773</v>
      </c>
      <c r="B3942" s="402"/>
      <c r="C3942" s="322">
        <v>100000</v>
      </c>
      <c r="D3942" s="322">
        <v>0</v>
      </c>
      <c r="E3942" s="361">
        <v>0</v>
      </c>
    </row>
    <row r="3943" spans="1:5" ht="12.75">
      <c r="A3943" s="33" t="s">
        <v>393</v>
      </c>
      <c r="B3943" s="33" t="s">
        <v>394</v>
      </c>
      <c r="C3943" s="327">
        <v>100000</v>
      </c>
      <c r="D3943" s="327">
        <v>0</v>
      </c>
      <c r="E3943" s="76">
        <v>0</v>
      </c>
    </row>
    <row r="3944" spans="1:5" ht="12.75">
      <c r="A3944" s="328" t="s">
        <v>396</v>
      </c>
      <c r="B3944" s="328" t="s">
        <v>397</v>
      </c>
      <c r="C3944" s="329" t="s">
        <v>115</v>
      </c>
      <c r="D3944" s="329">
        <v>0</v>
      </c>
      <c r="E3944" s="366" t="s">
        <v>115</v>
      </c>
    </row>
    <row r="3945" spans="1:5" ht="12.75">
      <c r="A3945" s="325" t="s">
        <v>1401</v>
      </c>
      <c r="B3945" s="325" t="s">
        <v>1273</v>
      </c>
      <c r="C3945" s="326">
        <v>100000</v>
      </c>
      <c r="D3945" s="326">
        <v>0</v>
      </c>
      <c r="E3945" s="365">
        <v>0</v>
      </c>
    </row>
    <row r="3946" spans="1:5" ht="12.75">
      <c r="A3946" s="401" t="s">
        <v>767</v>
      </c>
      <c r="B3946" s="402"/>
      <c r="C3946" s="322">
        <v>100000</v>
      </c>
      <c r="D3946" s="322">
        <v>0</v>
      </c>
      <c r="E3946" s="361">
        <v>0</v>
      </c>
    </row>
    <row r="3947" spans="1:5" ht="12.75">
      <c r="A3947" s="401" t="s">
        <v>773</v>
      </c>
      <c r="B3947" s="402"/>
      <c r="C3947" s="322">
        <v>100000</v>
      </c>
      <c r="D3947" s="322">
        <v>0</v>
      </c>
      <c r="E3947" s="361">
        <v>0</v>
      </c>
    </row>
    <row r="3948" spans="1:5" ht="12.75">
      <c r="A3948" s="33" t="s">
        <v>393</v>
      </c>
      <c r="B3948" s="33" t="s">
        <v>394</v>
      </c>
      <c r="C3948" s="327">
        <v>100000</v>
      </c>
      <c r="D3948" s="327">
        <v>0</v>
      </c>
      <c r="E3948" s="76">
        <v>0</v>
      </c>
    </row>
    <row r="3949" spans="1:5" ht="12.75">
      <c r="A3949" s="328" t="s">
        <v>396</v>
      </c>
      <c r="B3949" s="328" t="s">
        <v>397</v>
      </c>
      <c r="C3949" s="329" t="s">
        <v>115</v>
      </c>
      <c r="D3949" s="329">
        <v>0</v>
      </c>
      <c r="E3949" s="366" t="s">
        <v>115</v>
      </c>
    </row>
    <row r="3950" spans="1:5" ht="12.75">
      <c r="A3950" s="325" t="s">
        <v>1402</v>
      </c>
      <c r="B3950" s="325" t="s">
        <v>1403</v>
      </c>
      <c r="C3950" s="326">
        <v>50000</v>
      </c>
      <c r="D3950" s="326">
        <v>0</v>
      </c>
      <c r="E3950" s="365">
        <v>0</v>
      </c>
    </row>
    <row r="3951" spans="1:5" ht="12.75">
      <c r="A3951" s="401" t="s">
        <v>667</v>
      </c>
      <c r="B3951" s="402"/>
      <c r="C3951" s="322">
        <v>50000</v>
      </c>
      <c r="D3951" s="322">
        <v>0</v>
      </c>
      <c r="E3951" s="361">
        <v>0</v>
      </c>
    </row>
    <row r="3952" spans="1:5" ht="12.75">
      <c r="A3952" s="401" t="s">
        <v>951</v>
      </c>
      <c r="B3952" s="402"/>
      <c r="C3952" s="322">
        <v>50000</v>
      </c>
      <c r="D3952" s="322">
        <v>0</v>
      </c>
      <c r="E3952" s="361">
        <v>0</v>
      </c>
    </row>
    <row r="3953" spans="1:5" ht="12.75">
      <c r="A3953" s="33" t="s">
        <v>393</v>
      </c>
      <c r="B3953" s="33" t="s">
        <v>394</v>
      </c>
      <c r="C3953" s="327">
        <v>50000</v>
      </c>
      <c r="D3953" s="327">
        <v>0</v>
      </c>
      <c r="E3953" s="76">
        <v>0</v>
      </c>
    </row>
    <row r="3954" spans="1:5" ht="12.75">
      <c r="A3954" s="328" t="s">
        <v>396</v>
      </c>
      <c r="B3954" s="328" t="s">
        <v>397</v>
      </c>
      <c r="C3954" s="329" t="s">
        <v>115</v>
      </c>
      <c r="D3954" s="329">
        <v>0</v>
      </c>
      <c r="E3954" s="366" t="s">
        <v>115</v>
      </c>
    </row>
    <row r="3955" spans="1:5" ht="12.75">
      <c r="A3955" s="325" t="s">
        <v>1404</v>
      </c>
      <c r="B3955" s="325" t="s">
        <v>1274</v>
      </c>
      <c r="C3955" s="326">
        <v>1100000</v>
      </c>
      <c r="D3955" s="326">
        <v>0</v>
      </c>
      <c r="E3955" s="365">
        <v>0</v>
      </c>
    </row>
    <row r="3956" spans="1:5" ht="12.75">
      <c r="A3956" s="401" t="s">
        <v>667</v>
      </c>
      <c r="B3956" s="402"/>
      <c r="C3956" s="322">
        <v>1100000</v>
      </c>
      <c r="D3956" s="322">
        <v>0</v>
      </c>
      <c r="E3956" s="361">
        <v>0</v>
      </c>
    </row>
    <row r="3957" spans="1:5" ht="12.75">
      <c r="A3957" s="401" t="s">
        <v>951</v>
      </c>
      <c r="B3957" s="402"/>
      <c r="C3957" s="322">
        <v>1100000</v>
      </c>
      <c r="D3957" s="322">
        <v>0</v>
      </c>
      <c r="E3957" s="361">
        <v>0</v>
      </c>
    </row>
    <row r="3958" spans="1:5" ht="12.75">
      <c r="A3958" s="33" t="s">
        <v>393</v>
      </c>
      <c r="B3958" s="33" t="s">
        <v>394</v>
      </c>
      <c r="C3958" s="327">
        <v>1100000</v>
      </c>
      <c r="D3958" s="327">
        <v>0</v>
      </c>
      <c r="E3958" s="76">
        <v>0</v>
      </c>
    </row>
    <row r="3959" spans="1:5" ht="12.75">
      <c r="A3959" s="328" t="s">
        <v>396</v>
      </c>
      <c r="B3959" s="328" t="s">
        <v>397</v>
      </c>
      <c r="C3959" s="329" t="s">
        <v>115</v>
      </c>
      <c r="D3959" s="329">
        <v>0</v>
      </c>
      <c r="E3959" s="366" t="s">
        <v>115</v>
      </c>
    </row>
    <row r="3960" spans="1:5" ht="12.75">
      <c r="A3960" s="325" t="s">
        <v>1405</v>
      </c>
      <c r="B3960" s="325" t="s">
        <v>1275</v>
      </c>
      <c r="C3960" s="326">
        <v>300000</v>
      </c>
      <c r="D3960" s="326">
        <v>1388.26</v>
      </c>
      <c r="E3960" s="365">
        <v>0.46</v>
      </c>
    </row>
    <row r="3961" spans="1:5" ht="12.75">
      <c r="A3961" s="401" t="s">
        <v>667</v>
      </c>
      <c r="B3961" s="402"/>
      <c r="C3961" s="322">
        <v>300000</v>
      </c>
      <c r="D3961" s="322">
        <v>1388.26</v>
      </c>
      <c r="E3961" s="361">
        <v>0.46</v>
      </c>
    </row>
    <row r="3962" spans="1:5" ht="12.75">
      <c r="A3962" s="401" t="s">
        <v>778</v>
      </c>
      <c r="B3962" s="402"/>
      <c r="C3962" s="322">
        <v>300000</v>
      </c>
      <c r="D3962" s="322">
        <v>1388.26</v>
      </c>
      <c r="E3962" s="361">
        <v>0.46</v>
      </c>
    </row>
    <row r="3963" spans="1:5" ht="12.75">
      <c r="A3963" s="33" t="s">
        <v>393</v>
      </c>
      <c r="B3963" s="33" t="s">
        <v>394</v>
      </c>
      <c r="C3963" s="327">
        <v>300000</v>
      </c>
      <c r="D3963" s="327">
        <v>1388.26</v>
      </c>
      <c r="E3963" s="76">
        <v>0.46</v>
      </c>
    </row>
    <row r="3964" spans="1:5" ht="12.75">
      <c r="A3964" s="328" t="s">
        <v>396</v>
      </c>
      <c r="B3964" s="328" t="s">
        <v>397</v>
      </c>
      <c r="C3964" s="329" t="s">
        <v>115</v>
      </c>
      <c r="D3964" s="329">
        <v>1388.26</v>
      </c>
      <c r="E3964" s="366" t="s">
        <v>115</v>
      </c>
    </row>
    <row r="3965" spans="1:5" ht="12.75">
      <c r="A3965" s="325" t="s">
        <v>1406</v>
      </c>
      <c r="B3965" s="325" t="s">
        <v>1407</v>
      </c>
      <c r="C3965" s="326">
        <v>250000</v>
      </c>
      <c r="D3965" s="326">
        <v>0</v>
      </c>
      <c r="E3965" s="365">
        <v>0</v>
      </c>
    </row>
    <row r="3966" spans="1:5" ht="12.75">
      <c r="A3966" s="401" t="s">
        <v>767</v>
      </c>
      <c r="B3966" s="402"/>
      <c r="C3966" s="322">
        <v>250000</v>
      </c>
      <c r="D3966" s="322">
        <v>0</v>
      </c>
      <c r="E3966" s="361">
        <v>0</v>
      </c>
    </row>
    <row r="3967" spans="1:5" ht="12.75">
      <c r="A3967" s="401" t="s">
        <v>773</v>
      </c>
      <c r="B3967" s="402"/>
      <c r="C3967" s="322">
        <v>250000</v>
      </c>
      <c r="D3967" s="322">
        <v>0</v>
      </c>
      <c r="E3967" s="361">
        <v>0</v>
      </c>
    </row>
    <row r="3968" spans="1:5" ht="12.75">
      <c r="A3968" s="33" t="s">
        <v>393</v>
      </c>
      <c r="B3968" s="33" t="s">
        <v>394</v>
      </c>
      <c r="C3968" s="327">
        <v>250000</v>
      </c>
      <c r="D3968" s="327">
        <v>0</v>
      </c>
      <c r="E3968" s="76">
        <v>0</v>
      </c>
    </row>
    <row r="3969" spans="1:5" ht="12.75">
      <c r="A3969" s="328" t="s">
        <v>396</v>
      </c>
      <c r="B3969" s="328" t="s">
        <v>397</v>
      </c>
      <c r="C3969" s="329" t="s">
        <v>115</v>
      </c>
      <c r="D3969" s="329">
        <v>0</v>
      </c>
      <c r="E3969" s="366" t="s">
        <v>115</v>
      </c>
    </row>
    <row r="3970" spans="1:5" ht="12.75">
      <c r="A3970" s="325" t="s">
        <v>1408</v>
      </c>
      <c r="B3970" s="325" t="s">
        <v>1409</v>
      </c>
      <c r="C3970" s="326">
        <v>500000</v>
      </c>
      <c r="D3970" s="326">
        <v>0</v>
      </c>
      <c r="E3970" s="365">
        <v>0</v>
      </c>
    </row>
    <row r="3971" spans="1:5" ht="12.75">
      <c r="A3971" s="401" t="s">
        <v>667</v>
      </c>
      <c r="B3971" s="402"/>
      <c r="C3971" s="322">
        <v>500000</v>
      </c>
      <c r="D3971" s="322">
        <v>0</v>
      </c>
      <c r="E3971" s="361">
        <v>0</v>
      </c>
    </row>
    <row r="3972" spans="1:5" ht="12.75">
      <c r="A3972" s="401" t="s">
        <v>951</v>
      </c>
      <c r="B3972" s="402"/>
      <c r="C3972" s="322">
        <v>500000</v>
      </c>
      <c r="D3972" s="322">
        <v>0</v>
      </c>
      <c r="E3972" s="361">
        <v>0</v>
      </c>
    </row>
    <row r="3973" spans="1:5" ht="12.75">
      <c r="A3973" s="33" t="s">
        <v>393</v>
      </c>
      <c r="B3973" s="33" t="s">
        <v>394</v>
      </c>
      <c r="C3973" s="327">
        <v>500000</v>
      </c>
      <c r="D3973" s="327">
        <v>0</v>
      </c>
      <c r="E3973" s="76">
        <v>0</v>
      </c>
    </row>
    <row r="3974" spans="1:5" ht="12.75">
      <c r="A3974" s="328" t="s">
        <v>396</v>
      </c>
      <c r="B3974" s="328" t="s">
        <v>397</v>
      </c>
      <c r="C3974" s="329" t="s">
        <v>115</v>
      </c>
      <c r="D3974" s="329">
        <v>0</v>
      </c>
      <c r="E3974" s="366" t="s">
        <v>115</v>
      </c>
    </row>
    <row r="3975" spans="1:5" ht="12.75">
      <c r="A3975" s="325" t="s">
        <v>1410</v>
      </c>
      <c r="B3975" s="325" t="s">
        <v>1278</v>
      </c>
      <c r="C3975" s="326">
        <v>100000</v>
      </c>
      <c r="D3975" s="326">
        <v>0</v>
      </c>
      <c r="E3975" s="365">
        <v>0</v>
      </c>
    </row>
    <row r="3976" spans="1:5" ht="12.75">
      <c r="A3976" s="401" t="s">
        <v>767</v>
      </c>
      <c r="B3976" s="402"/>
      <c r="C3976" s="322">
        <v>100000</v>
      </c>
      <c r="D3976" s="322">
        <v>0</v>
      </c>
      <c r="E3976" s="361">
        <v>0</v>
      </c>
    </row>
    <row r="3977" spans="1:5" ht="12.75">
      <c r="A3977" s="401" t="s">
        <v>773</v>
      </c>
      <c r="B3977" s="402"/>
      <c r="C3977" s="322">
        <v>100000</v>
      </c>
      <c r="D3977" s="322">
        <v>0</v>
      </c>
      <c r="E3977" s="361">
        <v>0</v>
      </c>
    </row>
    <row r="3978" spans="1:5" ht="12.75">
      <c r="A3978" s="33" t="s">
        <v>393</v>
      </c>
      <c r="B3978" s="33" t="s">
        <v>394</v>
      </c>
      <c r="C3978" s="327">
        <v>100000</v>
      </c>
      <c r="D3978" s="327">
        <v>0</v>
      </c>
      <c r="E3978" s="76">
        <v>0</v>
      </c>
    </row>
    <row r="3979" spans="1:5" ht="12.75">
      <c r="A3979" s="328" t="s">
        <v>398</v>
      </c>
      <c r="B3979" s="328" t="s">
        <v>1136</v>
      </c>
      <c r="C3979" s="329" t="s">
        <v>115</v>
      </c>
      <c r="D3979" s="329">
        <v>0</v>
      </c>
      <c r="E3979" s="366" t="s">
        <v>115</v>
      </c>
    </row>
    <row r="3980" spans="1:5" ht="12.75">
      <c r="A3980" s="325" t="s">
        <v>1411</v>
      </c>
      <c r="B3980" s="325" t="s">
        <v>1014</v>
      </c>
      <c r="C3980" s="326">
        <v>500000</v>
      </c>
      <c r="D3980" s="326">
        <v>307009.69</v>
      </c>
      <c r="E3980" s="365">
        <v>61.4</v>
      </c>
    </row>
    <row r="3981" spans="1:5" ht="12.75">
      <c r="A3981" s="401" t="s">
        <v>667</v>
      </c>
      <c r="B3981" s="402"/>
      <c r="C3981" s="322">
        <v>500000</v>
      </c>
      <c r="D3981" s="322">
        <v>307009.69</v>
      </c>
      <c r="E3981" s="361">
        <v>61.4</v>
      </c>
    </row>
    <row r="3982" spans="1:5" ht="12.75">
      <c r="A3982" s="401" t="s">
        <v>951</v>
      </c>
      <c r="B3982" s="402"/>
      <c r="C3982" s="322">
        <v>450000</v>
      </c>
      <c r="D3982" s="322">
        <v>307009.69</v>
      </c>
      <c r="E3982" s="361">
        <v>68.22</v>
      </c>
    </row>
    <row r="3983" spans="1:5" ht="12.75">
      <c r="A3983" s="33" t="s">
        <v>393</v>
      </c>
      <c r="B3983" s="33" t="s">
        <v>394</v>
      </c>
      <c r="C3983" s="327">
        <v>450000</v>
      </c>
      <c r="D3983" s="327">
        <v>307009.69</v>
      </c>
      <c r="E3983" s="76">
        <v>68.22</v>
      </c>
    </row>
    <row r="3984" spans="1:5" ht="12.75">
      <c r="A3984" s="328" t="s">
        <v>398</v>
      </c>
      <c r="B3984" s="328" t="s">
        <v>1136</v>
      </c>
      <c r="C3984" s="329" t="s">
        <v>115</v>
      </c>
      <c r="D3984" s="329">
        <v>307009.69</v>
      </c>
      <c r="E3984" s="366" t="s">
        <v>115</v>
      </c>
    </row>
    <row r="3985" spans="1:5" ht="12.75">
      <c r="A3985" s="401" t="s">
        <v>669</v>
      </c>
      <c r="B3985" s="402"/>
      <c r="C3985" s="322">
        <v>50000</v>
      </c>
      <c r="D3985" s="322">
        <v>0</v>
      </c>
      <c r="E3985" s="361">
        <v>0</v>
      </c>
    </row>
    <row r="3986" spans="1:5" ht="12.75">
      <c r="A3986" s="33" t="s">
        <v>393</v>
      </c>
      <c r="B3986" s="33" t="s">
        <v>394</v>
      </c>
      <c r="C3986" s="327">
        <v>50000</v>
      </c>
      <c r="D3986" s="327">
        <v>0</v>
      </c>
      <c r="E3986" s="76">
        <v>0</v>
      </c>
    </row>
    <row r="3987" spans="1:5" ht="12.75">
      <c r="A3987" s="328" t="s">
        <v>398</v>
      </c>
      <c r="B3987" s="328" t="s">
        <v>1136</v>
      </c>
      <c r="C3987" s="329" t="s">
        <v>115</v>
      </c>
      <c r="D3987" s="329">
        <v>0</v>
      </c>
      <c r="E3987" s="366" t="s">
        <v>115</v>
      </c>
    </row>
    <row r="3988" spans="1:5" ht="12.75">
      <c r="A3988" s="325" t="s">
        <v>1412</v>
      </c>
      <c r="B3988" s="325" t="s">
        <v>1279</v>
      </c>
      <c r="C3988" s="326">
        <v>50000</v>
      </c>
      <c r="D3988" s="326">
        <v>0</v>
      </c>
      <c r="E3988" s="365">
        <v>0</v>
      </c>
    </row>
    <row r="3989" spans="1:5" ht="12.75">
      <c r="A3989" s="401" t="s">
        <v>767</v>
      </c>
      <c r="B3989" s="402"/>
      <c r="C3989" s="322">
        <v>50000</v>
      </c>
      <c r="D3989" s="322">
        <v>0</v>
      </c>
      <c r="E3989" s="361">
        <v>0</v>
      </c>
    </row>
    <row r="3990" spans="1:5" ht="12.75">
      <c r="A3990" s="401" t="s">
        <v>773</v>
      </c>
      <c r="B3990" s="402"/>
      <c r="C3990" s="322">
        <v>50000</v>
      </c>
      <c r="D3990" s="322">
        <v>0</v>
      </c>
      <c r="E3990" s="361">
        <v>0</v>
      </c>
    </row>
    <row r="3991" spans="1:5" ht="12.75">
      <c r="A3991" s="33" t="s">
        <v>393</v>
      </c>
      <c r="B3991" s="33" t="s">
        <v>394</v>
      </c>
      <c r="C3991" s="327">
        <v>50000</v>
      </c>
      <c r="D3991" s="327">
        <v>0</v>
      </c>
      <c r="E3991" s="76">
        <v>0</v>
      </c>
    </row>
    <row r="3992" spans="1:5" ht="12.75">
      <c r="A3992" s="328" t="s">
        <v>398</v>
      </c>
      <c r="B3992" s="328" t="s">
        <v>1136</v>
      </c>
      <c r="C3992" s="329" t="s">
        <v>115</v>
      </c>
      <c r="D3992" s="329">
        <v>0</v>
      </c>
      <c r="E3992" s="366" t="s">
        <v>115</v>
      </c>
    </row>
    <row r="3993" spans="1:5" ht="12.75">
      <c r="A3993" s="325" t="s">
        <v>1413</v>
      </c>
      <c r="B3993" s="325" t="s">
        <v>1414</v>
      </c>
      <c r="C3993" s="326">
        <v>2500000</v>
      </c>
      <c r="D3993" s="326">
        <v>0</v>
      </c>
      <c r="E3993" s="365">
        <v>0</v>
      </c>
    </row>
    <row r="3994" spans="1:5" ht="12.75">
      <c r="A3994" s="401" t="s">
        <v>767</v>
      </c>
      <c r="B3994" s="402"/>
      <c r="C3994" s="322">
        <v>2500000</v>
      </c>
      <c r="D3994" s="322">
        <v>0</v>
      </c>
      <c r="E3994" s="361">
        <v>0</v>
      </c>
    </row>
    <row r="3995" spans="1:5" ht="12.75">
      <c r="A3995" s="401" t="s">
        <v>773</v>
      </c>
      <c r="B3995" s="402"/>
      <c r="C3995" s="322">
        <v>2500000</v>
      </c>
      <c r="D3995" s="322">
        <v>0</v>
      </c>
      <c r="E3995" s="361">
        <v>0</v>
      </c>
    </row>
    <row r="3996" spans="1:5" ht="12.75">
      <c r="A3996" s="33" t="s">
        <v>393</v>
      </c>
      <c r="B3996" s="33" t="s">
        <v>394</v>
      </c>
      <c r="C3996" s="327">
        <v>2500000</v>
      </c>
      <c r="D3996" s="327">
        <v>0</v>
      </c>
      <c r="E3996" s="76">
        <v>0</v>
      </c>
    </row>
    <row r="3997" spans="1:5" ht="12.75">
      <c r="A3997" s="328" t="s">
        <v>398</v>
      </c>
      <c r="B3997" s="328" t="s">
        <v>1136</v>
      </c>
      <c r="C3997" s="329" t="s">
        <v>115</v>
      </c>
      <c r="D3997" s="329">
        <v>0</v>
      </c>
      <c r="E3997" s="366" t="s">
        <v>115</v>
      </c>
    </row>
    <row r="3998" spans="1:5" ht="12.75">
      <c r="A3998" s="325" t="s">
        <v>1415</v>
      </c>
      <c r="B3998" s="325" t="s">
        <v>1416</v>
      </c>
      <c r="C3998" s="326">
        <v>1900000</v>
      </c>
      <c r="D3998" s="326">
        <v>28625</v>
      </c>
      <c r="E3998" s="365">
        <v>1.51</v>
      </c>
    </row>
    <row r="3999" spans="1:5" ht="12.75">
      <c r="A3999" s="401" t="s">
        <v>667</v>
      </c>
      <c r="B3999" s="402"/>
      <c r="C3999" s="322">
        <v>1900000</v>
      </c>
      <c r="D3999" s="322">
        <v>28625</v>
      </c>
      <c r="E3999" s="361">
        <v>1.51</v>
      </c>
    </row>
    <row r="4000" spans="1:5" ht="12.75">
      <c r="A4000" s="401" t="s">
        <v>951</v>
      </c>
      <c r="B4000" s="402"/>
      <c r="C4000" s="322">
        <v>1900000</v>
      </c>
      <c r="D4000" s="322">
        <v>28625</v>
      </c>
      <c r="E4000" s="361">
        <v>1.51</v>
      </c>
    </row>
    <row r="4001" spans="1:5" ht="12.75">
      <c r="A4001" s="33" t="s">
        <v>393</v>
      </c>
      <c r="B4001" s="33" t="s">
        <v>394</v>
      </c>
      <c r="C4001" s="327">
        <v>1900000</v>
      </c>
      <c r="D4001" s="327">
        <v>28625</v>
      </c>
      <c r="E4001" s="76">
        <v>1.51</v>
      </c>
    </row>
    <row r="4002" spans="1:5" ht="12.75">
      <c r="A4002" s="328" t="s">
        <v>398</v>
      </c>
      <c r="B4002" s="328" t="s">
        <v>1136</v>
      </c>
      <c r="C4002" s="329" t="s">
        <v>115</v>
      </c>
      <c r="D4002" s="329">
        <v>28625</v>
      </c>
      <c r="E4002" s="366" t="s">
        <v>115</v>
      </c>
    </row>
    <row r="4003" spans="1:5" ht="12.75">
      <c r="A4003" s="325" t="s">
        <v>1417</v>
      </c>
      <c r="B4003" s="325" t="s">
        <v>1018</v>
      </c>
      <c r="C4003" s="326">
        <v>400000</v>
      </c>
      <c r="D4003" s="326">
        <v>58750</v>
      </c>
      <c r="E4003" s="365">
        <v>14.69</v>
      </c>
    </row>
    <row r="4004" spans="1:5" ht="12.75">
      <c r="A4004" s="401" t="s">
        <v>667</v>
      </c>
      <c r="B4004" s="402"/>
      <c r="C4004" s="322">
        <v>400000</v>
      </c>
      <c r="D4004" s="322">
        <v>58750</v>
      </c>
      <c r="E4004" s="361">
        <v>14.69</v>
      </c>
    </row>
    <row r="4005" spans="1:5" ht="12.75">
      <c r="A4005" s="401" t="s">
        <v>951</v>
      </c>
      <c r="B4005" s="402"/>
      <c r="C4005" s="322">
        <v>400000</v>
      </c>
      <c r="D4005" s="322">
        <v>58750</v>
      </c>
      <c r="E4005" s="361">
        <v>14.69</v>
      </c>
    </row>
    <row r="4006" spans="1:5" ht="12.75">
      <c r="A4006" s="33" t="s">
        <v>417</v>
      </c>
      <c r="B4006" s="33" t="s">
        <v>418</v>
      </c>
      <c r="C4006" s="327">
        <v>400000</v>
      </c>
      <c r="D4006" s="327">
        <v>58750</v>
      </c>
      <c r="E4006" s="76">
        <v>14.69</v>
      </c>
    </row>
    <row r="4007" spans="1:5" ht="12.75">
      <c r="A4007" s="328" t="s">
        <v>423</v>
      </c>
      <c r="B4007" s="328" t="s">
        <v>424</v>
      </c>
      <c r="C4007" s="329" t="s">
        <v>115</v>
      </c>
      <c r="D4007" s="329">
        <v>58750</v>
      </c>
      <c r="E4007" s="366" t="s">
        <v>115</v>
      </c>
    </row>
    <row r="4008" spans="1:5" ht="12.75">
      <c r="A4008" s="325" t="s">
        <v>1418</v>
      </c>
      <c r="B4008" s="325" t="s">
        <v>1019</v>
      </c>
      <c r="C4008" s="326">
        <v>250000</v>
      </c>
      <c r="D4008" s="326">
        <v>108000</v>
      </c>
      <c r="E4008" s="365">
        <v>43.2</v>
      </c>
    </row>
    <row r="4009" spans="1:5" ht="12.75">
      <c r="A4009" s="401" t="s">
        <v>667</v>
      </c>
      <c r="B4009" s="402"/>
      <c r="C4009" s="322">
        <v>250000</v>
      </c>
      <c r="D4009" s="322">
        <v>108000</v>
      </c>
      <c r="E4009" s="361">
        <v>43.2</v>
      </c>
    </row>
    <row r="4010" spans="1:5" ht="12.75">
      <c r="A4010" s="401" t="s">
        <v>951</v>
      </c>
      <c r="B4010" s="402"/>
      <c r="C4010" s="322">
        <v>250000</v>
      </c>
      <c r="D4010" s="322">
        <v>108000</v>
      </c>
      <c r="E4010" s="361">
        <v>43.2</v>
      </c>
    </row>
    <row r="4011" spans="1:5" ht="12.75">
      <c r="A4011" s="33" t="s">
        <v>284</v>
      </c>
      <c r="B4011" s="33" t="s">
        <v>285</v>
      </c>
      <c r="C4011" s="327">
        <v>250000</v>
      </c>
      <c r="D4011" s="327">
        <v>108000</v>
      </c>
      <c r="E4011" s="76">
        <v>43.2</v>
      </c>
    </row>
    <row r="4012" spans="1:5" ht="12.75">
      <c r="A4012" s="328" t="s">
        <v>298</v>
      </c>
      <c r="B4012" s="328" t="s">
        <v>299</v>
      </c>
      <c r="C4012" s="329" t="s">
        <v>115</v>
      </c>
      <c r="D4012" s="329">
        <v>108000</v>
      </c>
      <c r="E4012" s="366" t="s">
        <v>115</v>
      </c>
    </row>
    <row r="4013" spans="1:5" ht="12.75">
      <c r="A4013" s="325" t="s">
        <v>1419</v>
      </c>
      <c r="B4013" s="325" t="s">
        <v>1020</v>
      </c>
      <c r="C4013" s="326">
        <v>90000</v>
      </c>
      <c r="D4013" s="326">
        <v>0</v>
      </c>
      <c r="E4013" s="365">
        <v>0</v>
      </c>
    </row>
    <row r="4014" spans="1:5" ht="12.75">
      <c r="A4014" s="401" t="s">
        <v>667</v>
      </c>
      <c r="B4014" s="402"/>
      <c r="C4014" s="322">
        <v>43090</v>
      </c>
      <c r="D4014" s="322">
        <v>0</v>
      </c>
      <c r="E4014" s="361">
        <v>0</v>
      </c>
    </row>
    <row r="4015" spans="1:5" ht="12.75">
      <c r="A4015" s="401" t="s">
        <v>951</v>
      </c>
      <c r="B4015" s="402"/>
      <c r="C4015" s="322">
        <v>43090</v>
      </c>
      <c r="D4015" s="322">
        <v>0</v>
      </c>
      <c r="E4015" s="361">
        <v>0</v>
      </c>
    </row>
    <row r="4016" spans="1:5" ht="12.75">
      <c r="A4016" s="33" t="s">
        <v>417</v>
      </c>
      <c r="B4016" s="33" t="s">
        <v>418</v>
      </c>
      <c r="C4016" s="327">
        <v>43090</v>
      </c>
      <c r="D4016" s="327">
        <v>0</v>
      </c>
      <c r="E4016" s="76">
        <v>0</v>
      </c>
    </row>
    <row r="4017" spans="1:5" ht="12.75">
      <c r="A4017" s="328" t="s">
        <v>423</v>
      </c>
      <c r="B4017" s="328" t="s">
        <v>424</v>
      </c>
      <c r="C4017" s="329" t="s">
        <v>115</v>
      </c>
      <c r="D4017" s="329">
        <v>0</v>
      </c>
      <c r="E4017" s="366" t="s">
        <v>115</v>
      </c>
    </row>
    <row r="4018" spans="1:5" ht="12.75">
      <c r="A4018" s="401" t="s">
        <v>670</v>
      </c>
      <c r="B4018" s="402"/>
      <c r="C4018" s="322">
        <v>46910</v>
      </c>
      <c r="D4018" s="322">
        <v>0</v>
      </c>
      <c r="E4018" s="361">
        <v>0</v>
      </c>
    </row>
    <row r="4019" spans="1:5" ht="12.75">
      <c r="A4019" s="401" t="s">
        <v>779</v>
      </c>
      <c r="B4019" s="402"/>
      <c r="C4019" s="322">
        <v>26910</v>
      </c>
      <c r="D4019" s="322">
        <v>0</v>
      </c>
      <c r="E4019" s="361">
        <v>0</v>
      </c>
    </row>
    <row r="4020" spans="1:5" ht="12.75">
      <c r="A4020" s="33" t="s">
        <v>417</v>
      </c>
      <c r="B4020" s="33" t="s">
        <v>418</v>
      </c>
      <c r="C4020" s="327">
        <v>26910</v>
      </c>
      <c r="D4020" s="327">
        <v>0</v>
      </c>
      <c r="E4020" s="76">
        <v>0</v>
      </c>
    </row>
    <row r="4021" spans="1:5" ht="12.75">
      <c r="A4021" s="328" t="s">
        <v>423</v>
      </c>
      <c r="B4021" s="328" t="s">
        <v>424</v>
      </c>
      <c r="C4021" s="329" t="s">
        <v>115</v>
      </c>
      <c r="D4021" s="329">
        <v>0</v>
      </c>
      <c r="E4021" s="366" t="s">
        <v>115</v>
      </c>
    </row>
    <row r="4022" spans="1:5" ht="12.75">
      <c r="A4022" s="401" t="s">
        <v>766</v>
      </c>
      <c r="B4022" s="402"/>
      <c r="C4022" s="322">
        <v>20000</v>
      </c>
      <c r="D4022" s="322">
        <v>0</v>
      </c>
      <c r="E4022" s="361">
        <v>0</v>
      </c>
    </row>
    <row r="4023" spans="1:5" ht="12.75">
      <c r="A4023" s="33" t="s">
        <v>417</v>
      </c>
      <c r="B4023" s="33" t="s">
        <v>418</v>
      </c>
      <c r="C4023" s="327">
        <v>20000</v>
      </c>
      <c r="D4023" s="327">
        <v>0</v>
      </c>
      <c r="E4023" s="76">
        <v>0</v>
      </c>
    </row>
    <row r="4024" spans="1:5" ht="12.75">
      <c r="A4024" s="328" t="s">
        <v>423</v>
      </c>
      <c r="B4024" s="328" t="s">
        <v>424</v>
      </c>
      <c r="C4024" s="329" t="s">
        <v>115</v>
      </c>
      <c r="D4024" s="329">
        <v>0</v>
      </c>
      <c r="E4024" s="366" t="s">
        <v>115</v>
      </c>
    </row>
    <row r="4025" spans="1:5" ht="12.75">
      <c r="A4025" s="325" t="s">
        <v>1420</v>
      </c>
      <c r="B4025" s="325" t="s">
        <v>1021</v>
      </c>
      <c r="C4025" s="326">
        <v>200000</v>
      </c>
      <c r="D4025" s="326">
        <v>80200</v>
      </c>
      <c r="E4025" s="365">
        <v>40.1</v>
      </c>
    </row>
    <row r="4026" spans="1:5" ht="12.75">
      <c r="A4026" s="401" t="s">
        <v>667</v>
      </c>
      <c r="B4026" s="402"/>
      <c r="C4026" s="322">
        <v>200000</v>
      </c>
      <c r="D4026" s="322">
        <v>80200</v>
      </c>
      <c r="E4026" s="361">
        <v>40.1</v>
      </c>
    </row>
    <row r="4027" spans="1:5" ht="12.75">
      <c r="A4027" s="401" t="s">
        <v>951</v>
      </c>
      <c r="B4027" s="402"/>
      <c r="C4027" s="322">
        <v>200000</v>
      </c>
      <c r="D4027" s="322">
        <v>80200</v>
      </c>
      <c r="E4027" s="361">
        <v>40.1</v>
      </c>
    </row>
    <row r="4028" spans="1:5" ht="12.75">
      <c r="A4028" s="33" t="s">
        <v>284</v>
      </c>
      <c r="B4028" s="33" t="s">
        <v>285</v>
      </c>
      <c r="C4028" s="327">
        <v>200000</v>
      </c>
      <c r="D4028" s="327">
        <v>80200</v>
      </c>
      <c r="E4028" s="76">
        <v>40.1</v>
      </c>
    </row>
    <row r="4029" spans="1:5" ht="12.75">
      <c r="A4029" s="328" t="s">
        <v>298</v>
      </c>
      <c r="B4029" s="328" t="s">
        <v>299</v>
      </c>
      <c r="C4029" s="329" t="s">
        <v>115</v>
      </c>
      <c r="D4029" s="329">
        <v>80200</v>
      </c>
      <c r="E4029" s="366" t="s">
        <v>115</v>
      </c>
    </row>
    <row r="4030" spans="1:5" ht="12.75">
      <c r="A4030" s="325" t="s">
        <v>1421</v>
      </c>
      <c r="B4030" s="325" t="s">
        <v>1422</v>
      </c>
      <c r="C4030" s="326">
        <v>50000</v>
      </c>
      <c r="D4030" s="326">
        <v>0</v>
      </c>
      <c r="E4030" s="365">
        <v>0</v>
      </c>
    </row>
    <row r="4031" spans="1:5" ht="12.75">
      <c r="A4031" s="401" t="s">
        <v>667</v>
      </c>
      <c r="B4031" s="402"/>
      <c r="C4031" s="322">
        <v>50000</v>
      </c>
      <c r="D4031" s="322">
        <v>0</v>
      </c>
      <c r="E4031" s="361">
        <v>0</v>
      </c>
    </row>
    <row r="4032" spans="1:5" ht="12.75">
      <c r="A4032" s="401" t="s">
        <v>951</v>
      </c>
      <c r="B4032" s="402"/>
      <c r="C4032" s="322">
        <v>50000</v>
      </c>
      <c r="D4032" s="322">
        <v>0</v>
      </c>
      <c r="E4032" s="361">
        <v>0</v>
      </c>
    </row>
    <row r="4033" spans="1:5" ht="12.75">
      <c r="A4033" s="33" t="s">
        <v>284</v>
      </c>
      <c r="B4033" s="33" t="s">
        <v>285</v>
      </c>
      <c r="C4033" s="327">
        <v>50000</v>
      </c>
      <c r="D4033" s="327">
        <v>0</v>
      </c>
      <c r="E4033" s="76">
        <v>0</v>
      </c>
    </row>
    <row r="4034" spans="1:5" ht="12.75">
      <c r="A4034" s="328" t="s">
        <v>298</v>
      </c>
      <c r="B4034" s="328" t="s">
        <v>299</v>
      </c>
      <c r="C4034" s="329" t="s">
        <v>115</v>
      </c>
      <c r="D4034" s="329">
        <v>0</v>
      </c>
      <c r="E4034" s="366" t="s">
        <v>115</v>
      </c>
    </row>
    <row r="4035" spans="1:5" ht="12.75">
      <c r="A4035" s="325" t="s">
        <v>1006</v>
      </c>
      <c r="B4035" s="325" t="s">
        <v>1009</v>
      </c>
      <c r="C4035" s="326">
        <v>1500000</v>
      </c>
      <c r="D4035" s="326">
        <v>0</v>
      </c>
      <c r="E4035" s="365">
        <v>0</v>
      </c>
    </row>
    <row r="4036" spans="1:5" ht="12.75">
      <c r="A4036" s="401" t="s">
        <v>767</v>
      </c>
      <c r="B4036" s="402"/>
      <c r="C4036" s="322">
        <v>1500000</v>
      </c>
      <c r="D4036" s="322">
        <v>0</v>
      </c>
      <c r="E4036" s="361">
        <v>0</v>
      </c>
    </row>
    <row r="4037" spans="1:5" ht="12.75">
      <c r="A4037" s="401" t="s">
        <v>773</v>
      </c>
      <c r="B4037" s="402"/>
      <c r="C4037" s="322">
        <v>1500000</v>
      </c>
      <c r="D4037" s="322">
        <v>0</v>
      </c>
      <c r="E4037" s="361">
        <v>0</v>
      </c>
    </row>
    <row r="4038" spans="1:5" ht="12.75">
      <c r="A4038" s="33" t="s">
        <v>393</v>
      </c>
      <c r="B4038" s="33" t="s">
        <v>394</v>
      </c>
      <c r="C4038" s="327">
        <v>1500000</v>
      </c>
      <c r="D4038" s="327">
        <v>0</v>
      </c>
      <c r="E4038" s="76">
        <v>0</v>
      </c>
    </row>
    <row r="4039" spans="1:5" ht="12.75">
      <c r="A4039" s="328" t="s">
        <v>396</v>
      </c>
      <c r="B4039" s="328" t="s">
        <v>397</v>
      </c>
      <c r="C4039" s="329" t="s">
        <v>115</v>
      </c>
      <c r="D4039" s="329">
        <v>0</v>
      </c>
      <c r="E4039" s="366" t="s">
        <v>115</v>
      </c>
    </row>
    <row r="4040" spans="1:5" ht="12.75">
      <c r="A4040" s="325" t="s">
        <v>1423</v>
      </c>
      <c r="B4040" s="325" t="s">
        <v>1424</v>
      </c>
      <c r="C4040" s="326">
        <v>1375000</v>
      </c>
      <c r="D4040" s="326">
        <v>3750</v>
      </c>
      <c r="E4040" s="365">
        <v>0.27</v>
      </c>
    </row>
    <row r="4041" spans="1:5" ht="12.75">
      <c r="A4041" s="401" t="s">
        <v>767</v>
      </c>
      <c r="B4041" s="402"/>
      <c r="C4041" s="322">
        <v>1375000</v>
      </c>
      <c r="D4041" s="322">
        <v>3750</v>
      </c>
      <c r="E4041" s="361">
        <v>0.27</v>
      </c>
    </row>
    <row r="4042" spans="1:5" ht="12.75">
      <c r="A4042" s="401" t="s">
        <v>773</v>
      </c>
      <c r="B4042" s="402"/>
      <c r="C4042" s="322">
        <v>1375000</v>
      </c>
      <c r="D4042" s="322">
        <v>3750</v>
      </c>
      <c r="E4042" s="361">
        <v>0.27</v>
      </c>
    </row>
    <row r="4043" spans="1:5" ht="12.75">
      <c r="A4043" s="33" t="s">
        <v>393</v>
      </c>
      <c r="B4043" s="33" t="s">
        <v>394</v>
      </c>
      <c r="C4043" s="327">
        <v>1375000</v>
      </c>
      <c r="D4043" s="327">
        <v>3750</v>
      </c>
      <c r="E4043" s="76">
        <v>0.27</v>
      </c>
    </row>
    <row r="4044" spans="1:5" ht="12.75">
      <c r="A4044" s="328" t="s">
        <v>396</v>
      </c>
      <c r="B4044" s="328" t="s">
        <v>397</v>
      </c>
      <c r="C4044" s="329" t="s">
        <v>115</v>
      </c>
      <c r="D4044" s="329">
        <v>3750</v>
      </c>
      <c r="E4044" s="366" t="s">
        <v>115</v>
      </c>
    </row>
    <row r="4045" spans="1:5" ht="12.75">
      <c r="A4045" s="325" t="s">
        <v>1008</v>
      </c>
      <c r="B4045" s="325" t="s">
        <v>1425</v>
      </c>
      <c r="C4045" s="326">
        <v>500000</v>
      </c>
      <c r="D4045" s="326">
        <v>23750</v>
      </c>
      <c r="E4045" s="365">
        <v>4.75</v>
      </c>
    </row>
    <row r="4046" spans="1:5" ht="12.75">
      <c r="A4046" s="401" t="s">
        <v>767</v>
      </c>
      <c r="B4046" s="402"/>
      <c r="C4046" s="322">
        <v>500000</v>
      </c>
      <c r="D4046" s="322">
        <v>23750</v>
      </c>
      <c r="E4046" s="361">
        <v>4.75</v>
      </c>
    </row>
    <row r="4047" spans="1:5" ht="12.75">
      <c r="A4047" s="401" t="s">
        <v>773</v>
      </c>
      <c r="B4047" s="402"/>
      <c r="C4047" s="322">
        <v>500000</v>
      </c>
      <c r="D4047" s="322">
        <v>23750</v>
      </c>
      <c r="E4047" s="361">
        <v>4.75</v>
      </c>
    </row>
    <row r="4048" spans="1:5" ht="12.75">
      <c r="A4048" s="33" t="s">
        <v>393</v>
      </c>
      <c r="B4048" s="33" t="s">
        <v>394</v>
      </c>
      <c r="C4048" s="327">
        <v>500000</v>
      </c>
      <c r="D4048" s="327">
        <v>23750</v>
      </c>
      <c r="E4048" s="76">
        <v>4.75</v>
      </c>
    </row>
    <row r="4049" spans="1:5" ht="12.75">
      <c r="A4049" s="328" t="s">
        <v>396</v>
      </c>
      <c r="B4049" s="328" t="s">
        <v>397</v>
      </c>
      <c r="C4049" s="329" t="s">
        <v>115</v>
      </c>
      <c r="D4049" s="329">
        <v>23750</v>
      </c>
      <c r="E4049" s="366" t="s">
        <v>115</v>
      </c>
    </row>
    <row r="4050" spans="1:5" ht="12.75">
      <c r="A4050" s="325" t="s">
        <v>1264</v>
      </c>
      <c r="B4050" s="325" t="s">
        <v>1426</v>
      </c>
      <c r="C4050" s="326">
        <v>500000</v>
      </c>
      <c r="D4050" s="326">
        <v>0</v>
      </c>
      <c r="E4050" s="365">
        <v>0</v>
      </c>
    </row>
    <row r="4051" spans="1:5" ht="12.75">
      <c r="A4051" s="401" t="s">
        <v>667</v>
      </c>
      <c r="B4051" s="402"/>
      <c r="C4051" s="322">
        <v>500000</v>
      </c>
      <c r="D4051" s="322">
        <v>0</v>
      </c>
      <c r="E4051" s="361">
        <v>0</v>
      </c>
    </row>
    <row r="4052" spans="1:5" ht="12.75">
      <c r="A4052" s="401" t="s">
        <v>951</v>
      </c>
      <c r="B4052" s="402"/>
      <c r="C4052" s="322">
        <v>500000</v>
      </c>
      <c r="D4052" s="322">
        <v>0</v>
      </c>
      <c r="E4052" s="361">
        <v>0</v>
      </c>
    </row>
    <row r="4053" spans="1:5" ht="12.75">
      <c r="A4053" s="33" t="s">
        <v>393</v>
      </c>
      <c r="B4053" s="33" t="s">
        <v>394</v>
      </c>
      <c r="C4053" s="327">
        <v>500000</v>
      </c>
      <c r="D4053" s="327">
        <v>0</v>
      </c>
      <c r="E4053" s="76">
        <v>0</v>
      </c>
    </row>
    <row r="4054" spans="1:5" ht="12.75">
      <c r="A4054" s="328" t="s">
        <v>396</v>
      </c>
      <c r="B4054" s="328" t="s">
        <v>397</v>
      </c>
      <c r="C4054" s="329" t="s">
        <v>115</v>
      </c>
      <c r="D4054" s="329">
        <v>0</v>
      </c>
      <c r="E4054" s="366" t="s">
        <v>115</v>
      </c>
    </row>
    <row r="4055" spans="1:5" ht="12.75">
      <c r="A4055" s="325" t="s">
        <v>1427</v>
      </c>
      <c r="B4055" s="325" t="s">
        <v>1428</v>
      </c>
      <c r="C4055" s="326">
        <v>250000</v>
      </c>
      <c r="D4055" s="326">
        <v>0</v>
      </c>
      <c r="E4055" s="365">
        <v>0</v>
      </c>
    </row>
    <row r="4056" spans="1:5" ht="12.75">
      <c r="A4056" s="401" t="s">
        <v>667</v>
      </c>
      <c r="B4056" s="402"/>
      <c r="C4056" s="322">
        <v>250000</v>
      </c>
      <c r="D4056" s="322">
        <v>0</v>
      </c>
      <c r="E4056" s="361">
        <v>0</v>
      </c>
    </row>
    <row r="4057" spans="1:5" ht="12.75">
      <c r="A4057" s="401" t="s">
        <v>951</v>
      </c>
      <c r="B4057" s="402"/>
      <c r="C4057" s="322">
        <v>250000</v>
      </c>
      <c r="D4057" s="322">
        <v>0</v>
      </c>
      <c r="E4057" s="361">
        <v>0</v>
      </c>
    </row>
    <row r="4058" spans="1:5" ht="12.75">
      <c r="A4058" s="33" t="s">
        <v>393</v>
      </c>
      <c r="B4058" s="33" t="s">
        <v>394</v>
      </c>
      <c r="C4058" s="327">
        <v>250000</v>
      </c>
      <c r="D4058" s="327">
        <v>0</v>
      </c>
      <c r="E4058" s="76">
        <v>0</v>
      </c>
    </row>
    <row r="4059" spans="1:5" ht="12.75">
      <c r="A4059" s="328" t="s">
        <v>396</v>
      </c>
      <c r="B4059" s="328" t="s">
        <v>397</v>
      </c>
      <c r="C4059" s="329" t="s">
        <v>115</v>
      </c>
      <c r="D4059" s="329">
        <v>0</v>
      </c>
      <c r="E4059" s="366" t="s">
        <v>115</v>
      </c>
    </row>
    <row r="4060" spans="1:5" ht="12.75">
      <c r="A4060" s="325" t="s">
        <v>1266</v>
      </c>
      <c r="B4060" s="325" t="s">
        <v>1429</v>
      </c>
      <c r="C4060" s="326">
        <v>50000</v>
      </c>
      <c r="D4060" s="326">
        <v>0</v>
      </c>
      <c r="E4060" s="365">
        <v>0</v>
      </c>
    </row>
    <row r="4061" spans="1:5" ht="12.75">
      <c r="A4061" s="401" t="s">
        <v>667</v>
      </c>
      <c r="B4061" s="402"/>
      <c r="C4061" s="322">
        <v>50000</v>
      </c>
      <c r="D4061" s="322">
        <v>0</v>
      </c>
      <c r="E4061" s="361">
        <v>0</v>
      </c>
    </row>
    <row r="4062" spans="1:5" ht="12.75">
      <c r="A4062" s="401" t="s">
        <v>951</v>
      </c>
      <c r="B4062" s="402"/>
      <c r="C4062" s="322">
        <v>50000</v>
      </c>
      <c r="D4062" s="322">
        <v>0</v>
      </c>
      <c r="E4062" s="361">
        <v>0</v>
      </c>
    </row>
    <row r="4063" spans="1:5" ht="12.75">
      <c r="A4063" s="33" t="s">
        <v>393</v>
      </c>
      <c r="B4063" s="33" t="s">
        <v>394</v>
      </c>
      <c r="C4063" s="327">
        <v>50000</v>
      </c>
      <c r="D4063" s="327">
        <v>0</v>
      </c>
      <c r="E4063" s="76">
        <v>0</v>
      </c>
    </row>
    <row r="4064" spans="1:5" ht="12.75">
      <c r="A4064" s="328" t="s">
        <v>396</v>
      </c>
      <c r="B4064" s="328" t="s">
        <v>397</v>
      </c>
      <c r="C4064" s="329" t="s">
        <v>115</v>
      </c>
      <c r="D4064" s="329">
        <v>0</v>
      </c>
      <c r="E4064" s="366" t="s">
        <v>115</v>
      </c>
    </row>
    <row r="4065" spans="1:5" ht="12.75">
      <c r="A4065" s="325" t="s">
        <v>1430</v>
      </c>
      <c r="B4065" s="325" t="s">
        <v>1431</v>
      </c>
      <c r="C4065" s="326">
        <v>250000</v>
      </c>
      <c r="D4065" s="326">
        <v>0</v>
      </c>
      <c r="E4065" s="365">
        <v>0</v>
      </c>
    </row>
    <row r="4066" spans="1:5" ht="12.75">
      <c r="A4066" s="401" t="s">
        <v>767</v>
      </c>
      <c r="B4066" s="402"/>
      <c r="C4066" s="322">
        <v>250000</v>
      </c>
      <c r="D4066" s="322">
        <v>0</v>
      </c>
      <c r="E4066" s="361">
        <v>0</v>
      </c>
    </row>
    <row r="4067" spans="1:5" ht="12.75">
      <c r="A4067" s="401" t="s">
        <v>773</v>
      </c>
      <c r="B4067" s="402"/>
      <c r="C4067" s="322">
        <v>250000</v>
      </c>
      <c r="D4067" s="322">
        <v>0</v>
      </c>
      <c r="E4067" s="361">
        <v>0</v>
      </c>
    </row>
    <row r="4068" spans="1:5" ht="12.75">
      <c r="A4068" s="33" t="s">
        <v>393</v>
      </c>
      <c r="B4068" s="33" t="s">
        <v>394</v>
      </c>
      <c r="C4068" s="327">
        <v>250000</v>
      </c>
      <c r="D4068" s="327">
        <v>0</v>
      </c>
      <c r="E4068" s="76">
        <v>0</v>
      </c>
    </row>
    <row r="4069" spans="1:5" ht="12.75">
      <c r="A4069" s="328" t="s">
        <v>396</v>
      </c>
      <c r="B4069" s="328" t="s">
        <v>397</v>
      </c>
      <c r="C4069" s="329" t="s">
        <v>115</v>
      </c>
      <c r="D4069" s="329">
        <v>0</v>
      </c>
      <c r="E4069" s="366" t="s">
        <v>115</v>
      </c>
    </row>
    <row r="4070" spans="1:5" ht="12.75">
      <c r="A4070" s="325" t="s">
        <v>1432</v>
      </c>
      <c r="B4070" s="325" t="s">
        <v>1433</v>
      </c>
      <c r="C4070" s="326">
        <v>100000</v>
      </c>
      <c r="D4070" s="326">
        <v>0</v>
      </c>
      <c r="E4070" s="365">
        <v>0</v>
      </c>
    </row>
    <row r="4071" spans="1:5" ht="12.75">
      <c r="A4071" s="401" t="s">
        <v>667</v>
      </c>
      <c r="B4071" s="402"/>
      <c r="C4071" s="322">
        <v>100000</v>
      </c>
      <c r="D4071" s="322">
        <v>0</v>
      </c>
      <c r="E4071" s="361">
        <v>0</v>
      </c>
    </row>
    <row r="4072" spans="1:5" ht="12.75">
      <c r="A4072" s="401" t="s">
        <v>951</v>
      </c>
      <c r="B4072" s="402"/>
      <c r="C4072" s="322">
        <v>100000</v>
      </c>
      <c r="D4072" s="322">
        <v>0</v>
      </c>
      <c r="E4072" s="361">
        <v>0</v>
      </c>
    </row>
    <row r="4073" spans="1:5" ht="12.75">
      <c r="A4073" s="33" t="s">
        <v>393</v>
      </c>
      <c r="B4073" s="33" t="s">
        <v>394</v>
      </c>
      <c r="C4073" s="327">
        <v>100000</v>
      </c>
      <c r="D4073" s="327">
        <v>0</v>
      </c>
      <c r="E4073" s="76">
        <v>0</v>
      </c>
    </row>
    <row r="4074" spans="1:5" ht="12.75">
      <c r="A4074" s="328" t="s">
        <v>396</v>
      </c>
      <c r="B4074" s="328" t="s">
        <v>397</v>
      </c>
      <c r="C4074" s="329" t="s">
        <v>115</v>
      </c>
      <c r="D4074" s="329">
        <v>0</v>
      </c>
      <c r="E4074" s="366" t="s">
        <v>115</v>
      </c>
    </row>
    <row r="4075" spans="1:5" ht="12.75">
      <c r="A4075" s="325" t="s">
        <v>1434</v>
      </c>
      <c r="B4075" s="325" t="s">
        <v>1013</v>
      </c>
      <c r="C4075" s="326">
        <v>500000</v>
      </c>
      <c r="D4075" s="326">
        <v>18534.5</v>
      </c>
      <c r="E4075" s="365">
        <v>3.71</v>
      </c>
    </row>
    <row r="4076" spans="1:5" ht="12.75">
      <c r="A4076" s="401" t="s">
        <v>767</v>
      </c>
      <c r="B4076" s="402"/>
      <c r="C4076" s="322">
        <v>500000</v>
      </c>
      <c r="D4076" s="322">
        <v>18534.5</v>
      </c>
      <c r="E4076" s="361">
        <v>3.71</v>
      </c>
    </row>
    <row r="4077" spans="1:5" ht="12.75">
      <c r="A4077" s="401" t="s">
        <v>773</v>
      </c>
      <c r="B4077" s="402"/>
      <c r="C4077" s="322">
        <v>500000</v>
      </c>
      <c r="D4077" s="322">
        <v>18534.5</v>
      </c>
      <c r="E4077" s="361">
        <v>3.71</v>
      </c>
    </row>
    <row r="4078" spans="1:5" ht="12.75">
      <c r="A4078" s="33" t="s">
        <v>385</v>
      </c>
      <c r="B4078" s="33" t="s">
        <v>386</v>
      </c>
      <c r="C4078" s="327">
        <v>500000</v>
      </c>
      <c r="D4078" s="327">
        <v>18534.5</v>
      </c>
      <c r="E4078" s="76">
        <v>3.71</v>
      </c>
    </row>
    <row r="4079" spans="1:5" ht="12.75">
      <c r="A4079" s="328" t="s">
        <v>389</v>
      </c>
      <c r="B4079" s="328" t="s">
        <v>390</v>
      </c>
      <c r="C4079" s="329" t="s">
        <v>115</v>
      </c>
      <c r="D4079" s="329">
        <v>18534.5</v>
      </c>
      <c r="E4079" s="366" t="s">
        <v>115</v>
      </c>
    </row>
    <row r="4080" spans="1:5" ht="12.75">
      <c r="A4080" s="325" t="s">
        <v>1010</v>
      </c>
      <c r="B4080" s="325" t="s">
        <v>1435</v>
      </c>
      <c r="C4080" s="326">
        <v>1000000</v>
      </c>
      <c r="D4080" s="326">
        <v>0</v>
      </c>
      <c r="E4080" s="365">
        <v>0</v>
      </c>
    </row>
    <row r="4081" spans="1:5" ht="12.75">
      <c r="A4081" s="401" t="s">
        <v>667</v>
      </c>
      <c r="B4081" s="402"/>
      <c r="C4081" s="322">
        <v>1000000</v>
      </c>
      <c r="D4081" s="322">
        <v>0</v>
      </c>
      <c r="E4081" s="361">
        <v>0</v>
      </c>
    </row>
    <row r="4082" spans="1:5" ht="12.75">
      <c r="A4082" s="401" t="s">
        <v>951</v>
      </c>
      <c r="B4082" s="402"/>
      <c r="C4082" s="322">
        <v>1000000</v>
      </c>
      <c r="D4082" s="322">
        <v>0</v>
      </c>
      <c r="E4082" s="361">
        <v>0</v>
      </c>
    </row>
    <row r="4083" spans="1:5" ht="12.75">
      <c r="A4083" s="33" t="s">
        <v>393</v>
      </c>
      <c r="B4083" s="33" t="s">
        <v>394</v>
      </c>
      <c r="C4083" s="327">
        <v>1000000</v>
      </c>
      <c r="D4083" s="327">
        <v>0</v>
      </c>
      <c r="E4083" s="76">
        <v>0</v>
      </c>
    </row>
    <row r="4084" spans="1:5" ht="12.75">
      <c r="A4084" s="328" t="s">
        <v>396</v>
      </c>
      <c r="B4084" s="328" t="s">
        <v>397</v>
      </c>
      <c r="C4084" s="329" t="s">
        <v>115</v>
      </c>
      <c r="D4084" s="329">
        <v>0</v>
      </c>
      <c r="E4084" s="366" t="s">
        <v>115</v>
      </c>
    </row>
    <row r="4085" spans="1:5" ht="12.75">
      <c r="A4085" s="325" t="s">
        <v>1277</v>
      </c>
      <c r="B4085" s="325" t="s">
        <v>1011</v>
      </c>
      <c r="C4085" s="326">
        <v>100000</v>
      </c>
      <c r="D4085" s="326">
        <v>75500</v>
      </c>
      <c r="E4085" s="365">
        <v>75.5</v>
      </c>
    </row>
    <row r="4086" spans="1:5" ht="12.75">
      <c r="A4086" s="401" t="s">
        <v>667</v>
      </c>
      <c r="B4086" s="402"/>
      <c r="C4086" s="322">
        <v>100000</v>
      </c>
      <c r="D4086" s="322">
        <v>75500</v>
      </c>
      <c r="E4086" s="361">
        <v>75.5</v>
      </c>
    </row>
    <row r="4087" spans="1:5" ht="12.75">
      <c r="A4087" s="401" t="s">
        <v>951</v>
      </c>
      <c r="B4087" s="402"/>
      <c r="C4087" s="322">
        <v>100000</v>
      </c>
      <c r="D4087" s="322">
        <v>75500</v>
      </c>
      <c r="E4087" s="361">
        <v>75.5</v>
      </c>
    </row>
    <row r="4088" spans="1:5" ht="12.75">
      <c r="A4088" s="33" t="s">
        <v>399</v>
      </c>
      <c r="B4088" s="33" t="s">
        <v>400</v>
      </c>
      <c r="C4088" s="327">
        <v>100000</v>
      </c>
      <c r="D4088" s="327">
        <v>75500</v>
      </c>
      <c r="E4088" s="76">
        <v>75.5</v>
      </c>
    </row>
    <row r="4089" spans="1:5" ht="12.75">
      <c r="A4089" s="328" t="s">
        <v>406</v>
      </c>
      <c r="B4089" s="328" t="s">
        <v>235</v>
      </c>
      <c r="C4089" s="329" t="s">
        <v>115</v>
      </c>
      <c r="D4089" s="329">
        <v>75500</v>
      </c>
      <c r="E4089" s="366" t="s">
        <v>115</v>
      </c>
    </row>
    <row r="4090" spans="1:5" ht="12.75">
      <c r="A4090" s="325" t="s">
        <v>1436</v>
      </c>
      <c r="B4090" s="325" t="s">
        <v>1012</v>
      </c>
      <c r="C4090" s="326">
        <v>738000</v>
      </c>
      <c r="D4090" s="326">
        <v>176925</v>
      </c>
      <c r="E4090" s="365">
        <v>23.97</v>
      </c>
    </row>
    <row r="4091" spans="1:5" ht="12.75">
      <c r="A4091" s="401" t="s">
        <v>667</v>
      </c>
      <c r="B4091" s="402"/>
      <c r="C4091" s="322">
        <v>738000</v>
      </c>
      <c r="D4091" s="322">
        <v>176925</v>
      </c>
      <c r="E4091" s="361">
        <v>23.97</v>
      </c>
    </row>
    <row r="4092" spans="1:5" ht="12.75">
      <c r="A4092" s="401" t="s">
        <v>951</v>
      </c>
      <c r="B4092" s="402"/>
      <c r="C4092" s="322">
        <v>738000</v>
      </c>
      <c r="D4092" s="322">
        <v>176925</v>
      </c>
      <c r="E4092" s="361">
        <v>23.97</v>
      </c>
    </row>
    <row r="4093" spans="1:5" ht="12.75">
      <c r="A4093" s="33" t="s">
        <v>393</v>
      </c>
      <c r="B4093" s="33" t="s">
        <v>394</v>
      </c>
      <c r="C4093" s="327">
        <v>618000</v>
      </c>
      <c r="D4093" s="327">
        <v>103250</v>
      </c>
      <c r="E4093" s="76">
        <v>16.71</v>
      </c>
    </row>
    <row r="4094" spans="1:5" ht="12.75">
      <c r="A4094" s="328" t="s">
        <v>398</v>
      </c>
      <c r="B4094" s="328" t="s">
        <v>1136</v>
      </c>
      <c r="C4094" s="329" t="s">
        <v>115</v>
      </c>
      <c r="D4094" s="329">
        <v>103250</v>
      </c>
      <c r="E4094" s="366" t="s">
        <v>115</v>
      </c>
    </row>
    <row r="4095" spans="1:5" ht="12.75">
      <c r="A4095" s="33" t="s">
        <v>399</v>
      </c>
      <c r="B4095" s="33" t="s">
        <v>400</v>
      </c>
      <c r="C4095" s="327">
        <v>120000</v>
      </c>
      <c r="D4095" s="327">
        <v>73675</v>
      </c>
      <c r="E4095" s="76">
        <v>61.4</v>
      </c>
    </row>
    <row r="4096" spans="1:5" ht="12.75">
      <c r="A4096" s="328" t="s">
        <v>406</v>
      </c>
      <c r="B4096" s="328" t="s">
        <v>235</v>
      </c>
      <c r="C4096" s="329" t="s">
        <v>115</v>
      </c>
      <c r="D4096" s="329">
        <v>73675</v>
      </c>
      <c r="E4096" s="366" t="s">
        <v>115</v>
      </c>
    </row>
    <row r="4097" spans="1:5" ht="12.75">
      <c r="A4097" s="325" t="s">
        <v>1437</v>
      </c>
      <c r="B4097" s="325" t="s">
        <v>1438</v>
      </c>
      <c r="C4097" s="326">
        <v>150000</v>
      </c>
      <c r="D4097" s="326">
        <v>0</v>
      </c>
      <c r="E4097" s="365">
        <v>0</v>
      </c>
    </row>
    <row r="4098" spans="1:5" ht="12.75">
      <c r="A4098" s="401" t="s">
        <v>767</v>
      </c>
      <c r="B4098" s="402"/>
      <c r="C4098" s="322">
        <v>150000</v>
      </c>
      <c r="D4098" s="322">
        <v>0</v>
      </c>
      <c r="E4098" s="361">
        <v>0</v>
      </c>
    </row>
    <row r="4099" spans="1:5" ht="12.75">
      <c r="A4099" s="401" t="s">
        <v>773</v>
      </c>
      <c r="B4099" s="402"/>
      <c r="C4099" s="322">
        <v>150000</v>
      </c>
      <c r="D4099" s="322">
        <v>0</v>
      </c>
      <c r="E4099" s="361">
        <v>0</v>
      </c>
    </row>
    <row r="4100" spans="1:5" ht="12.75">
      <c r="A4100" s="33" t="s">
        <v>393</v>
      </c>
      <c r="B4100" s="33" t="s">
        <v>394</v>
      </c>
      <c r="C4100" s="327">
        <v>150000</v>
      </c>
      <c r="D4100" s="327">
        <v>0</v>
      </c>
      <c r="E4100" s="76">
        <v>0</v>
      </c>
    </row>
    <row r="4101" spans="1:5" ht="12.75">
      <c r="A4101" s="328" t="s">
        <v>398</v>
      </c>
      <c r="B4101" s="328" t="s">
        <v>1136</v>
      </c>
      <c r="C4101" s="329" t="s">
        <v>115</v>
      </c>
      <c r="D4101" s="329">
        <v>0</v>
      </c>
      <c r="E4101" s="366" t="s">
        <v>115</v>
      </c>
    </row>
    <row r="4102" spans="1:5" ht="12.75">
      <c r="A4102" s="325" t="s">
        <v>1439</v>
      </c>
      <c r="B4102" s="325" t="s">
        <v>1440</v>
      </c>
      <c r="C4102" s="326">
        <v>150000</v>
      </c>
      <c r="D4102" s="326">
        <v>0</v>
      </c>
      <c r="E4102" s="365">
        <v>0</v>
      </c>
    </row>
    <row r="4103" spans="1:5" ht="12.75">
      <c r="A4103" s="401" t="s">
        <v>667</v>
      </c>
      <c r="B4103" s="402"/>
      <c r="C4103" s="322">
        <v>150000</v>
      </c>
      <c r="D4103" s="322">
        <v>0</v>
      </c>
      <c r="E4103" s="361">
        <v>0</v>
      </c>
    </row>
    <row r="4104" spans="1:5" ht="12.75">
      <c r="A4104" s="401" t="s">
        <v>951</v>
      </c>
      <c r="B4104" s="402"/>
      <c r="C4104" s="322">
        <v>150000</v>
      </c>
      <c r="D4104" s="322">
        <v>0</v>
      </c>
      <c r="E4104" s="361">
        <v>0</v>
      </c>
    </row>
    <row r="4105" spans="1:5" ht="12.75">
      <c r="A4105" s="33" t="s">
        <v>393</v>
      </c>
      <c r="B4105" s="33" t="s">
        <v>394</v>
      </c>
      <c r="C4105" s="327">
        <v>150000</v>
      </c>
      <c r="D4105" s="327">
        <v>0</v>
      </c>
      <c r="E4105" s="76">
        <v>0</v>
      </c>
    </row>
    <row r="4106" spans="1:5" ht="12.75">
      <c r="A4106" s="328" t="s">
        <v>398</v>
      </c>
      <c r="B4106" s="328" t="s">
        <v>1136</v>
      </c>
      <c r="C4106" s="329" t="s">
        <v>115</v>
      </c>
      <c r="D4106" s="329">
        <v>0</v>
      </c>
      <c r="E4106" s="366" t="s">
        <v>115</v>
      </c>
    </row>
    <row r="4107" spans="1:5" ht="12.75">
      <c r="A4107" s="325" t="s">
        <v>1441</v>
      </c>
      <c r="B4107" s="325" t="s">
        <v>1442</v>
      </c>
      <c r="C4107" s="326">
        <v>50000</v>
      </c>
      <c r="D4107" s="326">
        <v>0</v>
      </c>
      <c r="E4107" s="365">
        <v>0</v>
      </c>
    </row>
    <row r="4108" spans="1:5" ht="12.75">
      <c r="A4108" s="401" t="s">
        <v>767</v>
      </c>
      <c r="B4108" s="402"/>
      <c r="C4108" s="322">
        <v>50000</v>
      </c>
      <c r="D4108" s="322">
        <v>0</v>
      </c>
      <c r="E4108" s="361">
        <v>0</v>
      </c>
    </row>
    <row r="4109" spans="1:5" ht="12.75">
      <c r="A4109" s="401" t="s">
        <v>773</v>
      </c>
      <c r="B4109" s="402"/>
      <c r="C4109" s="322">
        <v>50000</v>
      </c>
      <c r="D4109" s="322">
        <v>0</v>
      </c>
      <c r="E4109" s="361">
        <v>0</v>
      </c>
    </row>
    <row r="4110" spans="1:5" ht="12.75">
      <c r="A4110" s="33" t="s">
        <v>393</v>
      </c>
      <c r="B4110" s="33" t="s">
        <v>394</v>
      </c>
      <c r="C4110" s="327">
        <v>50000</v>
      </c>
      <c r="D4110" s="327">
        <v>0</v>
      </c>
      <c r="E4110" s="76">
        <v>0</v>
      </c>
    </row>
    <row r="4111" spans="1:5" ht="12.75">
      <c r="A4111" s="328" t="s">
        <v>398</v>
      </c>
      <c r="B4111" s="328" t="s">
        <v>1136</v>
      </c>
      <c r="C4111" s="329" t="s">
        <v>115</v>
      </c>
      <c r="D4111" s="329">
        <v>0</v>
      </c>
      <c r="E4111" s="366" t="s">
        <v>115</v>
      </c>
    </row>
    <row r="4112" spans="1:5" ht="12.75">
      <c r="A4112" s="325" t="s">
        <v>1443</v>
      </c>
      <c r="B4112" s="325" t="s">
        <v>1444</v>
      </c>
      <c r="C4112" s="326">
        <v>150000</v>
      </c>
      <c r="D4112" s="326">
        <v>0</v>
      </c>
      <c r="E4112" s="365">
        <v>0</v>
      </c>
    </row>
    <row r="4113" spans="1:5" ht="12.75">
      <c r="A4113" s="401" t="s">
        <v>767</v>
      </c>
      <c r="B4113" s="402"/>
      <c r="C4113" s="322">
        <v>150000</v>
      </c>
      <c r="D4113" s="322">
        <v>0</v>
      </c>
      <c r="E4113" s="361">
        <v>0</v>
      </c>
    </row>
    <row r="4114" spans="1:5" ht="12.75">
      <c r="A4114" s="401" t="s">
        <v>773</v>
      </c>
      <c r="B4114" s="402"/>
      <c r="C4114" s="322">
        <v>150000</v>
      </c>
      <c r="D4114" s="322">
        <v>0</v>
      </c>
      <c r="E4114" s="361">
        <v>0</v>
      </c>
    </row>
    <row r="4115" spans="1:5" ht="12.75">
      <c r="A4115" s="33" t="s">
        <v>393</v>
      </c>
      <c r="B4115" s="33" t="s">
        <v>394</v>
      </c>
      <c r="C4115" s="327">
        <v>150000</v>
      </c>
      <c r="D4115" s="327">
        <v>0</v>
      </c>
      <c r="E4115" s="76">
        <v>0</v>
      </c>
    </row>
    <row r="4116" spans="1:5" ht="12.75">
      <c r="A4116" s="328" t="s">
        <v>398</v>
      </c>
      <c r="B4116" s="328" t="s">
        <v>1136</v>
      </c>
      <c r="C4116" s="329" t="s">
        <v>115</v>
      </c>
      <c r="D4116" s="329">
        <v>0</v>
      </c>
      <c r="E4116" s="366" t="s">
        <v>115</v>
      </c>
    </row>
    <row r="4117" spans="1:5" ht="12.75">
      <c r="A4117" s="325" t="s">
        <v>1445</v>
      </c>
      <c r="B4117" s="325" t="s">
        <v>1446</v>
      </c>
      <c r="C4117" s="326">
        <v>250000</v>
      </c>
      <c r="D4117" s="326">
        <v>0</v>
      </c>
      <c r="E4117" s="365">
        <v>0</v>
      </c>
    </row>
    <row r="4118" spans="1:5" ht="12.75">
      <c r="A4118" s="401" t="s">
        <v>767</v>
      </c>
      <c r="B4118" s="402"/>
      <c r="C4118" s="322">
        <v>250000</v>
      </c>
      <c r="D4118" s="322">
        <v>0</v>
      </c>
      <c r="E4118" s="361">
        <v>0</v>
      </c>
    </row>
    <row r="4119" spans="1:5" ht="12.75">
      <c r="A4119" s="401" t="s">
        <v>773</v>
      </c>
      <c r="B4119" s="402"/>
      <c r="C4119" s="322">
        <v>250000</v>
      </c>
      <c r="D4119" s="322">
        <v>0</v>
      </c>
      <c r="E4119" s="361">
        <v>0</v>
      </c>
    </row>
    <row r="4120" spans="1:5" ht="12.75">
      <c r="A4120" s="33" t="s">
        <v>393</v>
      </c>
      <c r="B4120" s="33" t="s">
        <v>394</v>
      </c>
      <c r="C4120" s="327">
        <v>250000</v>
      </c>
      <c r="D4120" s="327">
        <v>0</v>
      </c>
      <c r="E4120" s="76">
        <v>0</v>
      </c>
    </row>
    <row r="4121" spans="1:5" ht="12.75">
      <c r="A4121" s="328" t="s">
        <v>398</v>
      </c>
      <c r="B4121" s="328" t="s">
        <v>1136</v>
      </c>
      <c r="C4121" s="329" t="s">
        <v>115</v>
      </c>
      <c r="D4121" s="329">
        <v>0</v>
      </c>
      <c r="E4121" s="366" t="s">
        <v>115</v>
      </c>
    </row>
    <row r="4122" spans="1:5" ht="12.75">
      <c r="A4122" s="325" t="s">
        <v>1447</v>
      </c>
      <c r="B4122" s="325" t="s">
        <v>1276</v>
      </c>
      <c r="C4122" s="326">
        <v>1500000</v>
      </c>
      <c r="D4122" s="326">
        <v>3176570.83</v>
      </c>
      <c r="E4122" s="365">
        <v>211.77</v>
      </c>
    </row>
    <row r="4123" spans="1:5" ht="12.75">
      <c r="A4123" s="401" t="s">
        <v>767</v>
      </c>
      <c r="B4123" s="402"/>
      <c r="C4123" s="322">
        <v>1500000</v>
      </c>
      <c r="D4123" s="322">
        <v>3176570.83</v>
      </c>
      <c r="E4123" s="361">
        <v>211.77</v>
      </c>
    </row>
    <row r="4124" spans="1:5" ht="12.75">
      <c r="A4124" s="401" t="s">
        <v>773</v>
      </c>
      <c r="B4124" s="402"/>
      <c r="C4124" s="322">
        <v>1500000</v>
      </c>
      <c r="D4124" s="322">
        <v>3176570.83</v>
      </c>
      <c r="E4124" s="361">
        <v>211.77</v>
      </c>
    </row>
    <row r="4125" spans="1:5" ht="12.75">
      <c r="A4125" s="33" t="s">
        <v>393</v>
      </c>
      <c r="B4125" s="33" t="s">
        <v>394</v>
      </c>
      <c r="C4125" s="327">
        <v>1500000</v>
      </c>
      <c r="D4125" s="327">
        <v>3176570.83</v>
      </c>
      <c r="E4125" s="76">
        <v>211.77</v>
      </c>
    </row>
    <row r="4126" spans="1:5" ht="12.75">
      <c r="A4126" s="328" t="s">
        <v>398</v>
      </c>
      <c r="B4126" s="328" t="s">
        <v>1136</v>
      </c>
      <c r="C4126" s="329" t="s">
        <v>115</v>
      </c>
      <c r="D4126" s="329">
        <v>3176570.83</v>
      </c>
      <c r="E4126" s="366" t="s">
        <v>115</v>
      </c>
    </row>
    <row r="4127" spans="1:5" ht="12.75">
      <c r="A4127" s="325" t="s">
        <v>1448</v>
      </c>
      <c r="B4127" s="325" t="s">
        <v>1449</v>
      </c>
      <c r="C4127" s="326">
        <v>150000</v>
      </c>
      <c r="D4127" s="326">
        <v>0</v>
      </c>
      <c r="E4127" s="365">
        <v>0</v>
      </c>
    </row>
    <row r="4128" spans="1:5" ht="12.75">
      <c r="A4128" s="401" t="s">
        <v>667</v>
      </c>
      <c r="B4128" s="402"/>
      <c r="C4128" s="322">
        <v>150000</v>
      </c>
      <c r="D4128" s="322">
        <v>0</v>
      </c>
      <c r="E4128" s="361">
        <v>0</v>
      </c>
    </row>
    <row r="4129" spans="1:5" ht="12.75">
      <c r="A4129" s="401" t="s">
        <v>951</v>
      </c>
      <c r="B4129" s="402"/>
      <c r="C4129" s="322">
        <v>150000</v>
      </c>
      <c r="D4129" s="322">
        <v>0</v>
      </c>
      <c r="E4129" s="361">
        <v>0</v>
      </c>
    </row>
    <row r="4130" spans="1:5" ht="12.75">
      <c r="A4130" s="33" t="s">
        <v>393</v>
      </c>
      <c r="B4130" s="33" t="s">
        <v>394</v>
      </c>
      <c r="C4130" s="327">
        <v>150000</v>
      </c>
      <c r="D4130" s="327">
        <v>0</v>
      </c>
      <c r="E4130" s="76">
        <v>0</v>
      </c>
    </row>
    <row r="4131" spans="1:5" ht="12.75">
      <c r="A4131" s="328" t="s">
        <v>398</v>
      </c>
      <c r="B4131" s="328" t="s">
        <v>1136</v>
      </c>
      <c r="C4131" s="329" t="s">
        <v>115</v>
      </c>
      <c r="D4131" s="329">
        <v>0</v>
      </c>
      <c r="E4131" s="366" t="s">
        <v>115</v>
      </c>
    </row>
    <row r="4132" spans="1:5" ht="12.75">
      <c r="A4132" s="325" t="s">
        <v>1015</v>
      </c>
      <c r="B4132" s="325" t="s">
        <v>1001</v>
      </c>
      <c r="C4132" s="326">
        <v>1200000</v>
      </c>
      <c r="D4132" s="326">
        <v>1875</v>
      </c>
      <c r="E4132" s="365">
        <v>0.16</v>
      </c>
    </row>
    <row r="4133" spans="1:5" ht="12.75">
      <c r="A4133" s="401" t="s">
        <v>667</v>
      </c>
      <c r="B4133" s="402"/>
      <c r="C4133" s="322">
        <v>1200000</v>
      </c>
      <c r="D4133" s="322">
        <v>1875</v>
      </c>
      <c r="E4133" s="361">
        <v>0.16</v>
      </c>
    </row>
    <row r="4134" spans="1:5" ht="12.75">
      <c r="A4134" s="401" t="s">
        <v>951</v>
      </c>
      <c r="B4134" s="402"/>
      <c r="C4134" s="322">
        <v>1200000</v>
      </c>
      <c r="D4134" s="322">
        <v>1875</v>
      </c>
      <c r="E4134" s="361">
        <v>0.16</v>
      </c>
    </row>
    <row r="4135" spans="1:5" ht="12.75">
      <c r="A4135" s="33" t="s">
        <v>393</v>
      </c>
      <c r="B4135" s="33" t="s">
        <v>394</v>
      </c>
      <c r="C4135" s="327">
        <v>1200000</v>
      </c>
      <c r="D4135" s="327">
        <v>1875</v>
      </c>
      <c r="E4135" s="76">
        <v>0.16</v>
      </c>
    </row>
    <row r="4136" spans="1:5" ht="12.75">
      <c r="A4136" s="328" t="s">
        <v>398</v>
      </c>
      <c r="B4136" s="328" t="s">
        <v>1136</v>
      </c>
      <c r="C4136" s="329" t="s">
        <v>115</v>
      </c>
      <c r="D4136" s="329">
        <v>1875</v>
      </c>
      <c r="E4136" s="366" t="s">
        <v>115</v>
      </c>
    </row>
    <row r="4137" spans="1:5" ht="12.75">
      <c r="A4137" s="325" t="s">
        <v>1450</v>
      </c>
      <c r="B4137" s="325" t="s">
        <v>1003</v>
      </c>
      <c r="C4137" s="326">
        <v>300000</v>
      </c>
      <c r="D4137" s="326">
        <v>0</v>
      </c>
      <c r="E4137" s="365">
        <v>0</v>
      </c>
    </row>
    <row r="4138" spans="1:5" ht="12.75">
      <c r="A4138" s="401" t="s">
        <v>667</v>
      </c>
      <c r="B4138" s="402"/>
      <c r="C4138" s="322">
        <v>300000</v>
      </c>
      <c r="D4138" s="322">
        <v>0</v>
      </c>
      <c r="E4138" s="361">
        <v>0</v>
      </c>
    </row>
    <row r="4139" spans="1:5" ht="12.75">
      <c r="A4139" s="401" t="s">
        <v>951</v>
      </c>
      <c r="B4139" s="402"/>
      <c r="C4139" s="322">
        <v>300000</v>
      </c>
      <c r="D4139" s="322">
        <v>0</v>
      </c>
      <c r="E4139" s="361">
        <v>0</v>
      </c>
    </row>
    <row r="4140" spans="1:5" ht="12.75">
      <c r="A4140" s="33" t="s">
        <v>393</v>
      </c>
      <c r="B4140" s="33" t="s">
        <v>394</v>
      </c>
      <c r="C4140" s="327">
        <v>300000</v>
      </c>
      <c r="D4140" s="327">
        <v>0</v>
      </c>
      <c r="E4140" s="76">
        <v>0</v>
      </c>
    </row>
    <row r="4141" spans="1:5" ht="12.75">
      <c r="A4141" s="328" t="s">
        <v>398</v>
      </c>
      <c r="B4141" s="328" t="s">
        <v>1136</v>
      </c>
      <c r="C4141" s="329" t="s">
        <v>115</v>
      </c>
      <c r="D4141" s="329">
        <v>0</v>
      </c>
      <c r="E4141" s="366" t="s">
        <v>115</v>
      </c>
    </row>
    <row r="4142" spans="1:5" ht="12.75">
      <c r="A4142" s="325" t="s">
        <v>1167</v>
      </c>
      <c r="B4142" s="325" t="s">
        <v>1005</v>
      </c>
      <c r="C4142" s="326">
        <v>2000000</v>
      </c>
      <c r="D4142" s="326">
        <v>0</v>
      </c>
      <c r="E4142" s="365">
        <v>0</v>
      </c>
    </row>
    <row r="4143" spans="1:5" ht="12.75">
      <c r="A4143" s="401" t="s">
        <v>1162</v>
      </c>
      <c r="B4143" s="402"/>
      <c r="C4143" s="322">
        <v>2000000</v>
      </c>
      <c r="D4143" s="322">
        <v>0</v>
      </c>
      <c r="E4143" s="361">
        <v>0</v>
      </c>
    </row>
    <row r="4144" spans="1:5" ht="12.75">
      <c r="A4144" s="401" t="s">
        <v>1163</v>
      </c>
      <c r="B4144" s="402"/>
      <c r="C4144" s="322">
        <v>2000000</v>
      </c>
      <c r="D4144" s="322">
        <v>0</v>
      </c>
      <c r="E4144" s="361">
        <v>0</v>
      </c>
    </row>
    <row r="4145" spans="1:5" ht="12.75">
      <c r="A4145" s="33" t="s">
        <v>393</v>
      </c>
      <c r="B4145" s="33" t="s">
        <v>394</v>
      </c>
      <c r="C4145" s="327">
        <v>2000000</v>
      </c>
      <c r="D4145" s="327">
        <v>0</v>
      </c>
      <c r="E4145" s="76">
        <v>0</v>
      </c>
    </row>
    <row r="4146" spans="1:5" ht="12.75">
      <c r="A4146" s="328" t="s">
        <v>398</v>
      </c>
      <c r="B4146" s="328" t="s">
        <v>1136</v>
      </c>
      <c r="C4146" s="329" t="s">
        <v>115</v>
      </c>
      <c r="D4146" s="329">
        <v>0</v>
      </c>
      <c r="E4146" s="366" t="s">
        <v>115</v>
      </c>
    </row>
    <row r="4147" spans="1:5" ht="12.75">
      <c r="A4147" s="325" t="s">
        <v>1017</v>
      </c>
      <c r="B4147" s="325" t="s">
        <v>1280</v>
      </c>
      <c r="C4147" s="326">
        <v>161250</v>
      </c>
      <c r="D4147" s="326">
        <v>190465</v>
      </c>
      <c r="E4147" s="365">
        <v>118.12</v>
      </c>
    </row>
    <row r="4148" spans="1:5" ht="12.75">
      <c r="A4148" s="401" t="s">
        <v>670</v>
      </c>
      <c r="B4148" s="402"/>
      <c r="C4148" s="322">
        <v>128720</v>
      </c>
      <c r="D4148" s="322">
        <v>128720</v>
      </c>
      <c r="E4148" s="361">
        <v>100</v>
      </c>
    </row>
    <row r="4149" spans="1:5" ht="12.75">
      <c r="A4149" s="401" t="s">
        <v>779</v>
      </c>
      <c r="B4149" s="402"/>
      <c r="C4149" s="322">
        <v>128720</v>
      </c>
      <c r="D4149" s="322">
        <v>128720</v>
      </c>
      <c r="E4149" s="361">
        <v>100</v>
      </c>
    </row>
    <row r="4150" spans="1:5" ht="12.75">
      <c r="A4150" s="33" t="s">
        <v>399</v>
      </c>
      <c r="B4150" s="33" t="s">
        <v>400</v>
      </c>
      <c r="C4150" s="327">
        <v>128720</v>
      </c>
      <c r="D4150" s="327">
        <v>128720</v>
      </c>
      <c r="E4150" s="76">
        <v>100</v>
      </c>
    </row>
    <row r="4151" spans="1:5" ht="12.75">
      <c r="A4151" s="328" t="s">
        <v>406</v>
      </c>
      <c r="B4151" s="328" t="s">
        <v>235</v>
      </c>
      <c r="C4151" s="329" t="s">
        <v>115</v>
      </c>
      <c r="D4151" s="329">
        <v>128720</v>
      </c>
      <c r="E4151" s="366" t="s">
        <v>115</v>
      </c>
    </row>
    <row r="4152" spans="1:5" ht="12.75">
      <c r="A4152" s="401" t="s">
        <v>767</v>
      </c>
      <c r="B4152" s="402"/>
      <c r="C4152" s="322">
        <v>32530</v>
      </c>
      <c r="D4152" s="322">
        <v>61745</v>
      </c>
      <c r="E4152" s="361">
        <v>189.81</v>
      </c>
    </row>
    <row r="4153" spans="1:5" ht="12.75">
      <c r="A4153" s="401" t="s">
        <v>773</v>
      </c>
      <c r="B4153" s="402"/>
      <c r="C4153" s="322">
        <v>32530</v>
      </c>
      <c r="D4153" s="322">
        <v>61745</v>
      </c>
      <c r="E4153" s="361">
        <v>189.81</v>
      </c>
    </row>
    <row r="4154" spans="1:5" ht="12.75">
      <c r="A4154" s="33" t="s">
        <v>399</v>
      </c>
      <c r="B4154" s="33" t="s">
        <v>400</v>
      </c>
      <c r="C4154" s="327">
        <v>32530</v>
      </c>
      <c r="D4154" s="327">
        <v>61745</v>
      </c>
      <c r="E4154" s="76">
        <v>189.81</v>
      </c>
    </row>
    <row r="4155" spans="1:5" ht="12.75">
      <c r="A4155" s="328" t="s">
        <v>406</v>
      </c>
      <c r="B4155" s="328" t="s">
        <v>235</v>
      </c>
      <c r="C4155" s="329" t="s">
        <v>115</v>
      </c>
      <c r="D4155" s="329">
        <v>61745</v>
      </c>
      <c r="E4155" s="366" t="s">
        <v>115</v>
      </c>
    </row>
    <row r="4156" spans="1:5" ht="12.75">
      <c r="A4156" s="323" t="s">
        <v>1451</v>
      </c>
      <c r="B4156" s="323" t="s">
        <v>1452</v>
      </c>
      <c r="C4156" s="324">
        <v>13524000</v>
      </c>
      <c r="D4156" s="324">
        <v>4663745.27</v>
      </c>
      <c r="E4156" s="364">
        <v>34.48</v>
      </c>
    </row>
    <row r="4157" spans="1:5" ht="12.75">
      <c r="A4157" s="325" t="s">
        <v>1000</v>
      </c>
      <c r="B4157" s="325" t="s">
        <v>1016</v>
      </c>
      <c r="C4157" s="326">
        <v>6300000</v>
      </c>
      <c r="D4157" s="326">
        <v>0</v>
      </c>
      <c r="E4157" s="365">
        <v>0</v>
      </c>
    </row>
    <row r="4158" spans="1:5" ht="12.75">
      <c r="A4158" s="401" t="s">
        <v>667</v>
      </c>
      <c r="B4158" s="402"/>
      <c r="C4158" s="322">
        <v>4624369</v>
      </c>
      <c r="D4158" s="322">
        <v>0</v>
      </c>
      <c r="E4158" s="361">
        <v>0</v>
      </c>
    </row>
    <row r="4159" spans="1:5" ht="12.75">
      <c r="A4159" s="401" t="s">
        <v>952</v>
      </c>
      <c r="B4159" s="402"/>
      <c r="C4159" s="322">
        <v>4624369</v>
      </c>
      <c r="D4159" s="322">
        <v>0</v>
      </c>
      <c r="E4159" s="361">
        <v>0</v>
      </c>
    </row>
    <row r="4160" spans="1:5" ht="12.75">
      <c r="A4160" s="33" t="s">
        <v>393</v>
      </c>
      <c r="B4160" s="33" t="s">
        <v>394</v>
      </c>
      <c r="C4160" s="327">
        <v>4624369</v>
      </c>
      <c r="D4160" s="327">
        <v>0</v>
      </c>
      <c r="E4160" s="76">
        <v>0</v>
      </c>
    </row>
    <row r="4161" spans="1:5" ht="12.75">
      <c r="A4161" s="328" t="s">
        <v>398</v>
      </c>
      <c r="B4161" s="328" t="s">
        <v>1136</v>
      </c>
      <c r="C4161" s="329" t="s">
        <v>115</v>
      </c>
      <c r="D4161" s="329">
        <v>0</v>
      </c>
      <c r="E4161" s="366" t="s">
        <v>115</v>
      </c>
    </row>
    <row r="4162" spans="1:5" ht="12.75">
      <c r="A4162" s="401" t="s">
        <v>670</v>
      </c>
      <c r="B4162" s="402"/>
      <c r="C4162" s="322">
        <v>1675631</v>
      </c>
      <c r="D4162" s="322">
        <v>0</v>
      </c>
      <c r="E4162" s="361">
        <v>0</v>
      </c>
    </row>
    <row r="4163" spans="1:5" ht="12.75">
      <c r="A4163" s="401" t="s">
        <v>779</v>
      </c>
      <c r="B4163" s="402"/>
      <c r="C4163" s="322">
        <v>1675631</v>
      </c>
      <c r="D4163" s="322">
        <v>0</v>
      </c>
      <c r="E4163" s="361">
        <v>0</v>
      </c>
    </row>
    <row r="4164" spans="1:5" ht="12.75">
      <c r="A4164" s="33" t="s">
        <v>393</v>
      </c>
      <c r="B4164" s="33" t="s">
        <v>394</v>
      </c>
      <c r="C4164" s="327">
        <v>1675631</v>
      </c>
      <c r="D4164" s="327">
        <v>0</v>
      </c>
      <c r="E4164" s="76">
        <v>0</v>
      </c>
    </row>
    <row r="4165" spans="1:5" ht="12.75">
      <c r="A4165" s="328" t="s">
        <v>398</v>
      </c>
      <c r="B4165" s="328" t="s">
        <v>1136</v>
      </c>
      <c r="C4165" s="329" t="s">
        <v>115</v>
      </c>
      <c r="D4165" s="329">
        <v>0</v>
      </c>
      <c r="E4165" s="366" t="s">
        <v>115</v>
      </c>
    </row>
    <row r="4166" spans="1:5" ht="12.75">
      <c r="A4166" s="325" t="s">
        <v>1004</v>
      </c>
      <c r="B4166" s="325" t="s">
        <v>1168</v>
      </c>
      <c r="C4166" s="326">
        <v>900000</v>
      </c>
      <c r="D4166" s="326">
        <v>751375</v>
      </c>
      <c r="E4166" s="365">
        <v>83.49</v>
      </c>
    </row>
    <row r="4167" spans="1:5" ht="12.75">
      <c r="A4167" s="401" t="s">
        <v>667</v>
      </c>
      <c r="B4167" s="402"/>
      <c r="C4167" s="322">
        <v>540000</v>
      </c>
      <c r="D4167" s="322">
        <v>450825</v>
      </c>
      <c r="E4167" s="361">
        <v>83.49</v>
      </c>
    </row>
    <row r="4168" spans="1:5" ht="12.75">
      <c r="A4168" s="401" t="s">
        <v>951</v>
      </c>
      <c r="B4168" s="402"/>
      <c r="C4168" s="322">
        <v>540000</v>
      </c>
      <c r="D4168" s="322">
        <v>450825</v>
      </c>
      <c r="E4168" s="361">
        <v>83.49</v>
      </c>
    </row>
    <row r="4169" spans="1:5" ht="12.75">
      <c r="A4169" s="33" t="s">
        <v>399</v>
      </c>
      <c r="B4169" s="33" t="s">
        <v>400</v>
      </c>
      <c r="C4169" s="327">
        <v>540000</v>
      </c>
      <c r="D4169" s="327">
        <v>450825</v>
      </c>
      <c r="E4169" s="76">
        <v>83.49</v>
      </c>
    </row>
    <row r="4170" spans="1:5" ht="12.75">
      <c r="A4170" s="328" t="s">
        <v>406</v>
      </c>
      <c r="B4170" s="328" t="s">
        <v>235</v>
      </c>
      <c r="C4170" s="329" t="s">
        <v>115</v>
      </c>
      <c r="D4170" s="329">
        <v>450825</v>
      </c>
      <c r="E4170" s="366" t="s">
        <v>115</v>
      </c>
    </row>
    <row r="4171" spans="1:5" ht="12.75">
      <c r="A4171" s="401" t="s">
        <v>670</v>
      </c>
      <c r="B4171" s="402"/>
      <c r="C4171" s="322">
        <v>360000</v>
      </c>
      <c r="D4171" s="322">
        <v>300550</v>
      </c>
      <c r="E4171" s="361">
        <v>83.49</v>
      </c>
    </row>
    <row r="4172" spans="1:5" ht="12.75">
      <c r="A4172" s="401" t="s">
        <v>877</v>
      </c>
      <c r="B4172" s="402"/>
      <c r="C4172" s="322">
        <v>360000</v>
      </c>
      <c r="D4172" s="322">
        <v>300550</v>
      </c>
      <c r="E4172" s="361">
        <v>83.49</v>
      </c>
    </row>
    <row r="4173" spans="1:5" ht="12.75">
      <c r="A4173" s="33" t="s">
        <v>399</v>
      </c>
      <c r="B4173" s="33" t="s">
        <v>400</v>
      </c>
      <c r="C4173" s="327">
        <v>360000</v>
      </c>
      <c r="D4173" s="327">
        <v>300550</v>
      </c>
      <c r="E4173" s="76">
        <v>83.49</v>
      </c>
    </row>
    <row r="4174" spans="1:5" ht="12.75">
      <c r="A4174" s="328" t="s">
        <v>406</v>
      </c>
      <c r="B4174" s="328" t="s">
        <v>235</v>
      </c>
      <c r="C4174" s="329" t="s">
        <v>115</v>
      </c>
      <c r="D4174" s="329">
        <v>300550</v>
      </c>
      <c r="E4174" s="366" t="s">
        <v>115</v>
      </c>
    </row>
    <row r="4175" spans="1:5" ht="12.75">
      <c r="A4175" s="325" t="s">
        <v>1387</v>
      </c>
      <c r="B4175" s="325" t="s">
        <v>1453</v>
      </c>
      <c r="C4175" s="326">
        <v>311000</v>
      </c>
      <c r="D4175" s="326">
        <v>156314.67</v>
      </c>
      <c r="E4175" s="365">
        <v>50.26</v>
      </c>
    </row>
    <row r="4176" spans="1:5" ht="12.75">
      <c r="A4176" s="401" t="s">
        <v>667</v>
      </c>
      <c r="B4176" s="402"/>
      <c r="C4176" s="322">
        <v>311000</v>
      </c>
      <c r="D4176" s="322">
        <v>156314.67</v>
      </c>
      <c r="E4176" s="361">
        <v>50.26</v>
      </c>
    </row>
    <row r="4177" spans="1:5" ht="12.75">
      <c r="A4177" s="401" t="s">
        <v>951</v>
      </c>
      <c r="B4177" s="402"/>
      <c r="C4177" s="322">
        <v>311000</v>
      </c>
      <c r="D4177" s="322">
        <v>156314.67</v>
      </c>
      <c r="E4177" s="361">
        <v>50.26</v>
      </c>
    </row>
    <row r="4178" spans="1:5" ht="12.75">
      <c r="A4178" s="33" t="s">
        <v>444</v>
      </c>
      <c r="B4178" s="33" t="s">
        <v>445</v>
      </c>
      <c r="C4178" s="327">
        <v>311000</v>
      </c>
      <c r="D4178" s="327">
        <v>156314.67</v>
      </c>
      <c r="E4178" s="76">
        <v>50.26</v>
      </c>
    </row>
    <row r="4179" spans="1:5" ht="12.75">
      <c r="A4179" s="328" t="s">
        <v>446</v>
      </c>
      <c r="B4179" s="328" t="s">
        <v>445</v>
      </c>
      <c r="C4179" s="329" t="s">
        <v>115</v>
      </c>
      <c r="D4179" s="329">
        <v>156314.67</v>
      </c>
      <c r="E4179" s="366" t="s">
        <v>115</v>
      </c>
    </row>
    <row r="4180" spans="1:5" ht="12.75">
      <c r="A4180" s="325" t="s">
        <v>1388</v>
      </c>
      <c r="B4180" s="325" t="s">
        <v>1454</v>
      </c>
      <c r="C4180" s="326">
        <v>5793000</v>
      </c>
      <c r="D4180" s="326">
        <v>3475800</v>
      </c>
      <c r="E4180" s="365">
        <v>60</v>
      </c>
    </row>
    <row r="4181" spans="1:5" ht="12.75">
      <c r="A4181" s="401" t="s">
        <v>670</v>
      </c>
      <c r="B4181" s="402"/>
      <c r="C4181" s="322">
        <v>5793000</v>
      </c>
      <c r="D4181" s="322">
        <v>3475800</v>
      </c>
      <c r="E4181" s="361">
        <v>60</v>
      </c>
    </row>
    <row r="4182" spans="1:5" ht="12.75">
      <c r="A4182" s="401" t="s">
        <v>779</v>
      </c>
      <c r="B4182" s="402"/>
      <c r="C4182" s="322">
        <v>5793000</v>
      </c>
      <c r="D4182" s="322">
        <v>3475800</v>
      </c>
      <c r="E4182" s="361">
        <v>60</v>
      </c>
    </row>
    <row r="4183" spans="1:5" ht="12.75">
      <c r="A4183" s="33" t="s">
        <v>376</v>
      </c>
      <c r="B4183" s="33" t="s">
        <v>377</v>
      </c>
      <c r="C4183" s="327">
        <v>5793000</v>
      </c>
      <c r="D4183" s="327">
        <v>3475800</v>
      </c>
      <c r="E4183" s="76">
        <v>60</v>
      </c>
    </row>
    <row r="4184" spans="1:5" ht="12.75">
      <c r="A4184" s="328" t="s">
        <v>378</v>
      </c>
      <c r="B4184" s="328" t="s">
        <v>1253</v>
      </c>
      <c r="C4184" s="329" t="s">
        <v>115</v>
      </c>
      <c r="D4184" s="329">
        <v>3475800</v>
      </c>
      <c r="E4184" s="366" t="s">
        <v>115</v>
      </c>
    </row>
    <row r="4185" spans="1:5" ht="12.75">
      <c r="A4185" s="325" t="s">
        <v>1455</v>
      </c>
      <c r="B4185" s="325" t="s">
        <v>1281</v>
      </c>
      <c r="C4185" s="326">
        <v>20000</v>
      </c>
      <c r="D4185" s="326">
        <v>0</v>
      </c>
      <c r="E4185" s="365">
        <v>0</v>
      </c>
    </row>
    <row r="4186" spans="1:5" ht="12.75">
      <c r="A4186" s="401" t="s">
        <v>665</v>
      </c>
      <c r="B4186" s="402"/>
      <c r="C4186" s="322">
        <v>20000</v>
      </c>
      <c r="D4186" s="322">
        <v>0</v>
      </c>
      <c r="E4186" s="361">
        <v>0</v>
      </c>
    </row>
    <row r="4187" spans="1:5" ht="12.75">
      <c r="A4187" s="401" t="s">
        <v>666</v>
      </c>
      <c r="B4187" s="402"/>
      <c r="C4187" s="322">
        <v>20000</v>
      </c>
      <c r="D4187" s="322">
        <v>0</v>
      </c>
      <c r="E4187" s="361">
        <v>0</v>
      </c>
    </row>
    <row r="4188" spans="1:5" ht="12.75">
      <c r="A4188" s="33" t="s">
        <v>284</v>
      </c>
      <c r="B4188" s="33" t="s">
        <v>285</v>
      </c>
      <c r="C4188" s="327">
        <v>20000</v>
      </c>
      <c r="D4188" s="327">
        <v>0</v>
      </c>
      <c r="E4188" s="76">
        <v>0</v>
      </c>
    </row>
    <row r="4189" spans="1:5" ht="12.75">
      <c r="A4189" s="328" t="s">
        <v>302</v>
      </c>
      <c r="B4189" s="328" t="s">
        <v>303</v>
      </c>
      <c r="C4189" s="329" t="s">
        <v>115</v>
      </c>
      <c r="D4189" s="329">
        <v>0</v>
      </c>
      <c r="E4189" s="366" t="s">
        <v>115</v>
      </c>
    </row>
    <row r="4190" spans="1:5" ht="12.75">
      <c r="A4190" s="325" t="s">
        <v>1456</v>
      </c>
      <c r="B4190" s="325" t="s">
        <v>1457</v>
      </c>
      <c r="C4190" s="326">
        <v>200000</v>
      </c>
      <c r="D4190" s="326">
        <v>280255.6</v>
      </c>
      <c r="E4190" s="365">
        <v>140.13</v>
      </c>
    </row>
    <row r="4191" spans="1:5" ht="12.75">
      <c r="A4191" s="401" t="s">
        <v>667</v>
      </c>
      <c r="B4191" s="402"/>
      <c r="C4191" s="322">
        <v>200000</v>
      </c>
      <c r="D4191" s="322">
        <v>280255.6</v>
      </c>
      <c r="E4191" s="361">
        <v>140.13</v>
      </c>
    </row>
    <row r="4192" spans="1:5" ht="12.75">
      <c r="A4192" s="401" t="s">
        <v>764</v>
      </c>
      <c r="B4192" s="402"/>
      <c r="C4192" s="322">
        <v>200000</v>
      </c>
      <c r="D4192" s="322">
        <v>280255.6</v>
      </c>
      <c r="E4192" s="361">
        <v>140.13</v>
      </c>
    </row>
    <row r="4193" spans="1:5" ht="12.75">
      <c r="A4193" s="33" t="s">
        <v>284</v>
      </c>
      <c r="B4193" s="33" t="s">
        <v>285</v>
      </c>
      <c r="C4193" s="327">
        <v>200000</v>
      </c>
      <c r="D4193" s="327">
        <v>280255.6</v>
      </c>
      <c r="E4193" s="76">
        <v>140.13</v>
      </c>
    </row>
    <row r="4194" spans="1:5" ht="12.75">
      <c r="A4194" s="328" t="s">
        <v>292</v>
      </c>
      <c r="B4194" s="328" t="s">
        <v>293</v>
      </c>
      <c r="C4194" s="329" t="s">
        <v>115</v>
      </c>
      <c r="D4194" s="329">
        <v>280255.6</v>
      </c>
      <c r="E4194" s="366" t="s">
        <v>115</v>
      </c>
    </row>
    <row r="4195" spans="1:5" ht="12.75">
      <c r="A4195" s="403" t="s">
        <v>1022</v>
      </c>
      <c r="B4195" s="402"/>
      <c r="C4195" s="321">
        <v>14467268</v>
      </c>
      <c r="D4195" s="321">
        <v>1203299.51</v>
      </c>
      <c r="E4195" s="363">
        <v>8.32</v>
      </c>
    </row>
    <row r="4196" spans="1:5" ht="12.75">
      <c r="A4196" s="403" t="s">
        <v>1023</v>
      </c>
      <c r="B4196" s="402"/>
      <c r="C4196" s="321">
        <v>14467268</v>
      </c>
      <c r="D4196" s="321">
        <v>1203299.51</v>
      </c>
      <c r="E4196" s="363">
        <v>8.32</v>
      </c>
    </row>
    <row r="4197" spans="1:5" ht="12.75">
      <c r="A4197" s="401" t="s">
        <v>665</v>
      </c>
      <c r="B4197" s="402"/>
      <c r="C4197" s="322">
        <v>1904000</v>
      </c>
      <c r="D4197" s="322">
        <v>945024.51</v>
      </c>
      <c r="E4197" s="361">
        <v>49.63</v>
      </c>
    </row>
    <row r="4198" spans="1:5" ht="12.75">
      <c r="A4198" s="401" t="s">
        <v>666</v>
      </c>
      <c r="B4198" s="402"/>
      <c r="C4198" s="322">
        <v>1904000</v>
      </c>
      <c r="D4198" s="322">
        <v>945024.51</v>
      </c>
      <c r="E4198" s="361">
        <v>49.63</v>
      </c>
    </row>
    <row r="4199" spans="1:5" ht="12.75">
      <c r="A4199" s="401" t="s">
        <v>667</v>
      </c>
      <c r="B4199" s="402"/>
      <c r="C4199" s="322">
        <v>3330000</v>
      </c>
      <c r="D4199" s="322">
        <v>258275</v>
      </c>
      <c r="E4199" s="361">
        <v>7.76</v>
      </c>
    </row>
    <row r="4200" spans="1:5" ht="12.75">
      <c r="A4200" s="401" t="s">
        <v>668</v>
      </c>
      <c r="B4200" s="402"/>
      <c r="C4200" s="322">
        <v>570000</v>
      </c>
      <c r="D4200" s="322">
        <v>0</v>
      </c>
      <c r="E4200" s="361">
        <v>0</v>
      </c>
    </row>
    <row r="4201" spans="1:5" ht="12.75">
      <c r="A4201" s="401" t="s">
        <v>951</v>
      </c>
      <c r="B4201" s="402"/>
      <c r="C4201" s="322">
        <v>1200000</v>
      </c>
      <c r="D4201" s="322">
        <v>193875</v>
      </c>
      <c r="E4201" s="361">
        <v>16.16</v>
      </c>
    </row>
    <row r="4202" spans="1:5" ht="12.75">
      <c r="A4202" s="401" t="s">
        <v>669</v>
      </c>
      <c r="B4202" s="402"/>
      <c r="C4202" s="322">
        <v>1150000</v>
      </c>
      <c r="D4202" s="322">
        <v>56525</v>
      </c>
      <c r="E4202" s="361">
        <v>4.92</v>
      </c>
    </row>
    <row r="4203" spans="1:5" ht="12.75">
      <c r="A4203" s="401" t="s">
        <v>778</v>
      </c>
      <c r="B4203" s="402"/>
      <c r="C4203" s="322">
        <v>350000</v>
      </c>
      <c r="D4203" s="322">
        <v>0</v>
      </c>
      <c r="E4203" s="361">
        <v>0</v>
      </c>
    </row>
    <row r="4204" spans="1:5" ht="12.75">
      <c r="A4204" s="401" t="s">
        <v>953</v>
      </c>
      <c r="B4204" s="402"/>
      <c r="C4204" s="322">
        <v>60000</v>
      </c>
      <c r="D4204" s="322">
        <v>7875</v>
      </c>
      <c r="E4204" s="361">
        <v>13.13</v>
      </c>
    </row>
    <row r="4205" spans="1:5" ht="12.75">
      <c r="A4205" s="401" t="s">
        <v>670</v>
      </c>
      <c r="B4205" s="402"/>
      <c r="C4205" s="322">
        <v>133268</v>
      </c>
      <c r="D4205" s="322">
        <v>0</v>
      </c>
      <c r="E4205" s="361">
        <v>0</v>
      </c>
    </row>
    <row r="4206" spans="1:5" ht="12.75">
      <c r="A4206" s="401" t="s">
        <v>671</v>
      </c>
      <c r="B4206" s="402"/>
      <c r="C4206" s="322">
        <v>133268</v>
      </c>
      <c r="D4206" s="322">
        <v>0</v>
      </c>
      <c r="E4206" s="361">
        <v>0</v>
      </c>
    </row>
    <row r="4207" spans="1:5" ht="12.75">
      <c r="A4207" s="401" t="s">
        <v>767</v>
      </c>
      <c r="B4207" s="402"/>
      <c r="C4207" s="322">
        <v>9100000</v>
      </c>
      <c r="D4207" s="322">
        <v>0</v>
      </c>
      <c r="E4207" s="361">
        <v>0</v>
      </c>
    </row>
    <row r="4208" spans="1:5" ht="12.75">
      <c r="A4208" s="401" t="s">
        <v>773</v>
      </c>
      <c r="B4208" s="402"/>
      <c r="C4208" s="322">
        <v>9100000</v>
      </c>
      <c r="D4208" s="322">
        <v>0</v>
      </c>
      <c r="E4208" s="361">
        <v>0</v>
      </c>
    </row>
    <row r="4209" spans="1:5" ht="12.75">
      <c r="A4209" s="323" t="s">
        <v>674</v>
      </c>
      <c r="B4209" s="323" t="s">
        <v>675</v>
      </c>
      <c r="C4209" s="324">
        <v>1193500</v>
      </c>
      <c r="D4209" s="324">
        <v>523755.73</v>
      </c>
      <c r="E4209" s="364">
        <v>43.88</v>
      </c>
    </row>
    <row r="4210" spans="1:5" ht="12.75">
      <c r="A4210" s="325" t="s">
        <v>676</v>
      </c>
      <c r="B4210" s="325" t="s">
        <v>677</v>
      </c>
      <c r="C4210" s="326">
        <v>1193500</v>
      </c>
      <c r="D4210" s="326">
        <v>523755.73</v>
      </c>
      <c r="E4210" s="365">
        <v>43.88</v>
      </c>
    </row>
    <row r="4211" spans="1:5" ht="12.75">
      <c r="A4211" s="401" t="s">
        <v>665</v>
      </c>
      <c r="B4211" s="402"/>
      <c r="C4211" s="322">
        <v>1193500</v>
      </c>
      <c r="D4211" s="322">
        <v>523755.73</v>
      </c>
      <c r="E4211" s="361">
        <v>43.88</v>
      </c>
    </row>
    <row r="4212" spans="1:5" ht="12.75">
      <c r="A4212" s="401" t="s">
        <v>666</v>
      </c>
      <c r="B4212" s="402"/>
      <c r="C4212" s="322">
        <v>1193500</v>
      </c>
      <c r="D4212" s="322">
        <v>523755.73</v>
      </c>
      <c r="E4212" s="361">
        <v>43.88</v>
      </c>
    </row>
    <row r="4213" spans="1:5" ht="12.75">
      <c r="A4213" s="33" t="s">
        <v>243</v>
      </c>
      <c r="B4213" s="33" t="s">
        <v>244</v>
      </c>
      <c r="C4213" s="327">
        <v>880000</v>
      </c>
      <c r="D4213" s="327">
        <v>413268.76</v>
      </c>
      <c r="E4213" s="76">
        <v>46.96</v>
      </c>
    </row>
    <row r="4214" spans="1:5" ht="12.75">
      <c r="A4214" s="328" t="s">
        <v>245</v>
      </c>
      <c r="B4214" s="328" t="s">
        <v>246</v>
      </c>
      <c r="C4214" s="329" t="s">
        <v>115</v>
      </c>
      <c r="D4214" s="329">
        <v>413268.76</v>
      </c>
      <c r="E4214" s="366" t="s">
        <v>115</v>
      </c>
    </row>
    <row r="4215" spans="1:5" ht="12.75">
      <c r="A4215" s="33" t="s">
        <v>249</v>
      </c>
      <c r="B4215" s="33" t="s">
        <v>250</v>
      </c>
      <c r="C4215" s="327">
        <v>50000</v>
      </c>
      <c r="D4215" s="327">
        <v>14999.76</v>
      </c>
      <c r="E4215" s="76">
        <v>30</v>
      </c>
    </row>
    <row r="4216" spans="1:5" ht="12.75">
      <c r="A4216" s="328" t="s">
        <v>251</v>
      </c>
      <c r="B4216" s="328" t="s">
        <v>250</v>
      </c>
      <c r="C4216" s="329" t="s">
        <v>115</v>
      </c>
      <c r="D4216" s="329">
        <v>14999.76</v>
      </c>
      <c r="E4216" s="366" t="s">
        <v>115</v>
      </c>
    </row>
    <row r="4217" spans="1:5" ht="12.75">
      <c r="A4217" s="33" t="s">
        <v>252</v>
      </c>
      <c r="B4217" s="33" t="s">
        <v>253</v>
      </c>
      <c r="C4217" s="327">
        <v>145000</v>
      </c>
      <c r="D4217" s="327">
        <v>68189.31</v>
      </c>
      <c r="E4217" s="76">
        <v>47.03</v>
      </c>
    </row>
    <row r="4218" spans="1:5" ht="12.75">
      <c r="A4218" s="328" t="s">
        <v>256</v>
      </c>
      <c r="B4218" s="328" t="s">
        <v>257</v>
      </c>
      <c r="C4218" s="329" t="s">
        <v>115</v>
      </c>
      <c r="D4218" s="329">
        <v>68189.31</v>
      </c>
      <c r="E4218" s="366" t="s">
        <v>115</v>
      </c>
    </row>
    <row r="4219" spans="1:5" ht="12.75">
      <c r="A4219" s="33" t="s">
        <v>260</v>
      </c>
      <c r="B4219" s="33" t="s">
        <v>261</v>
      </c>
      <c r="C4219" s="327">
        <v>23000</v>
      </c>
      <c r="D4219" s="327">
        <v>7292.8</v>
      </c>
      <c r="E4219" s="76">
        <v>31.71</v>
      </c>
    </row>
    <row r="4220" spans="1:5" ht="12.75">
      <c r="A4220" s="328" t="s">
        <v>262</v>
      </c>
      <c r="B4220" s="328" t="s">
        <v>263</v>
      </c>
      <c r="C4220" s="329" t="s">
        <v>115</v>
      </c>
      <c r="D4220" s="329">
        <v>0</v>
      </c>
      <c r="E4220" s="366" t="s">
        <v>115</v>
      </c>
    </row>
    <row r="4221" spans="1:5" ht="12.75">
      <c r="A4221" s="328" t="s">
        <v>264</v>
      </c>
      <c r="B4221" s="328" t="s">
        <v>265</v>
      </c>
      <c r="C4221" s="329" t="s">
        <v>115</v>
      </c>
      <c r="D4221" s="329">
        <v>7292.8</v>
      </c>
      <c r="E4221" s="366" t="s">
        <v>115</v>
      </c>
    </row>
    <row r="4222" spans="1:5" ht="12.75">
      <c r="A4222" s="328" t="s">
        <v>266</v>
      </c>
      <c r="B4222" s="328" t="s">
        <v>267</v>
      </c>
      <c r="C4222" s="329" t="s">
        <v>115</v>
      </c>
      <c r="D4222" s="329">
        <v>0</v>
      </c>
      <c r="E4222" s="366" t="s">
        <v>115</v>
      </c>
    </row>
    <row r="4223" spans="1:5" ht="12.75">
      <c r="A4223" s="33" t="s">
        <v>270</v>
      </c>
      <c r="B4223" s="33" t="s">
        <v>271</v>
      </c>
      <c r="C4223" s="327">
        <v>5500</v>
      </c>
      <c r="D4223" s="327">
        <v>5049.04</v>
      </c>
      <c r="E4223" s="76">
        <v>91.8</v>
      </c>
    </row>
    <row r="4224" spans="1:5" ht="12.75">
      <c r="A4224" s="328" t="s">
        <v>272</v>
      </c>
      <c r="B4224" s="328" t="s">
        <v>273</v>
      </c>
      <c r="C4224" s="329" t="s">
        <v>115</v>
      </c>
      <c r="D4224" s="329">
        <v>5049.04</v>
      </c>
      <c r="E4224" s="366" t="s">
        <v>115</v>
      </c>
    </row>
    <row r="4225" spans="1:5" ht="12.75">
      <c r="A4225" s="33" t="s">
        <v>284</v>
      </c>
      <c r="B4225" s="33" t="s">
        <v>285</v>
      </c>
      <c r="C4225" s="327">
        <v>83000</v>
      </c>
      <c r="D4225" s="327">
        <v>14956.06</v>
      </c>
      <c r="E4225" s="76">
        <v>18.02</v>
      </c>
    </row>
    <row r="4226" spans="1:5" ht="12.75">
      <c r="A4226" s="328" t="s">
        <v>286</v>
      </c>
      <c r="B4226" s="328" t="s">
        <v>287</v>
      </c>
      <c r="C4226" s="329" t="s">
        <v>115</v>
      </c>
      <c r="D4226" s="329">
        <v>3506.06</v>
      </c>
      <c r="E4226" s="366" t="s">
        <v>115</v>
      </c>
    </row>
    <row r="4227" spans="1:5" ht="12.75">
      <c r="A4227" s="328" t="s">
        <v>290</v>
      </c>
      <c r="B4227" s="328" t="s">
        <v>291</v>
      </c>
      <c r="C4227" s="329" t="s">
        <v>115</v>
      </c>
      <c r="D4227" s="329">
        <v>11450</v>
      </c>
      <c r="E4227" s="366" t="s">
        <v>115</v>
      </c>
    </row>
    <row r="4228" spans="1:5" ht="12.75">
      <c r="A4228" s="328" t="s">
        <v>298</v>
      </c>
      <c r="B4228" s="328" t="s">
        <v>299</v>
      </c>
      <c r="C4228" s="329" t="s">
        <v>115</v>
      </c>
      <c r="D4228" s="329">
        <v>0</v>
      </c>
      <c r="E4228" s="366" t="s">
        <v>115</v>
      </c>
    </row>
    <row r="4229" spans="1:5" ht="12.75">
      <c r="A4229" s="328" t="s">
        <v>302</v>
      </c>
      <c r="B4229" s="328" t="s">
        <v>303</v>
      </c>
      <c r="C4229" s="329" t="s">
        <v>115</v>
      </c>
      <c r="D4229" s="329">
        <v>0</v>
      </c>
      <c r="E4229" s="366" t="s">
        <v>115</v>
      </c>
    </row>
    <row r="4230" spans="1:5" ht="12.75">
      <c r="A4230" s="33" t="s">
        <v>307</v>
      </c>
      <c r="B4230" s="33" t="s">
        <v>308</v>
      </c>
      <c r="C4230" s="327">
        <v>7000</v>
      </c>
      <c r="D4230" s="327">
        <v>0</v>
      </c>
      <c r="E4230" s="76">
        <v>0</v>
      </c>
    </row>
    <row r="4231" spans="1:5" ht="12.75">
      <c r="A4231" s="328" t="s">
        <v>315</v>
      </c>
      <c r="B4231" s="328" t="s">
        <v>57</v>
      </c>
      <c r="C4231" s="329" t="s">
        <v>115</v>
      </c>
      <c r="D4231" s="329">
        <v>0</v>
      </c>
      <c r="E4231" s="366" t="s">
        <v>115</v>
      </c>
    </row>
    <row r="4232" spans="1:5" ht="12.75">
      <c r="A4232" s="328" t="s">
        <v>316</v>
      </c>
      <c r="B4232" s="328" t="s">
        <v>317</v>
      </c>
      <c r="C4232" s="329" t="s">
        <v>115</v>
      </c>
      <c r="D4232" s="329">
        <v>0</v>
      </c>
      <c r="E4232" s="366" t="s">
        <v>115</v>
      </c>
    </row>
    <row r="4233" spans="1:5" ht="12.75">
      <c r="A4233" s="328" t="s">
        <v>319</v>
      </c>
      <c r="B4233" s="328" t="s">
        <v>308</v>
      </c>
      <c r="C4233" s="329" t="s">
        <v>115</v>
      </c>
      <c r="D4233" s="329">
        <v>0</v>
      </c>
      <c r="E4233" s="366" t="s">
        <v>115</v>
      </c>
    </row>
    <row r="4234" spans="1:5" ht="12.75">
      <c r="A4234" s="323" t="s">
        <v>733</v>
      </c>
      <c r="B4234" s="323" t="s">
        <v>734</v>
      </c>
      <c r="C4234" s="324">
        <v>200000</v>
      </c>
      <c r="D4234" s="324">
        <v>0</v>
      </c>
      <c r="E4234" s="364">
        <v>0</v>
      </c>
    </row>
    <row r="4235" spans="1:5" ht="12.75">
      <c r="A4235" s="325" t="s">
        <v>694</v>
      </c>
      <c r="B4235" s="325" t="s">
        <v>1458</v>
      </c>
      <c r="C4235" s="326">
        <v>200000</v>
      </c>
      <c r="D4235" s="326">
        <v>0</v>
      </c>
      <c r="E4235" s="365">
        <v>0</v>
      </c>
    </row>
    <row r="4236" spans="1:5" ht="12.75">
      <c r="A4236" s="401" t="s">
        <v>767</v>
      </c>
      <c r="B4236" s="402"/>
      <c r="C4236" s="322">
        <v>200000</v>
      </c>
      <c r="D4236" s="322">
        <v>0</v>
      </c>
      <c r="E4236" s="361">
        <v>0</v>
      </c>
    </row>
    <row r="4237" spans="1:5" ht="12.75">
      <c r="A4237" s="401" t="s">
        <v>773</v>
      </c>
      <c r="B4237" s="402"/>
      <c r="C4237" s="322">
        <v>200000</v>
      </c>
      <c r="D4237" s="322">
        <v>0</v>
      </c>
      <c r="E4237" s="361">
        <v>0</v>
      </c>
    </row>
    <row r="4238" spans="1:5" ht="12.75">
      <c r="A4238" s="33" t="s">
        <v>417</v>
      </c>
      <c r="B4238" s="33" t="s">
        <v>418</v>
      </c>
      <c r="C4238" s="327">
        <v>200000</v>
      </c>
      <c r="D4238" s="327">
        <v>0</v>
      </c>
      <c r="E4238" s="76">
        <v>0</v>
      </c>
    </row>
    <row r="4239" spans="1:5" ht="12.75">
      <c r="A4239" s="328" t="s">
        <v>421</v>
      </c>
      <c r="B4239" s="328" t="s">
        <v>422</v>
      </c>
      <c r="C4239" s="329" t="s">
        <v>115</v>
      </c>
      <c r="D4239" s="329">
        <v>0</v>
      </c>
      <c r="E4239" s="366" t="s">
        <v>115</v>
      </c>
    </row>
    <row r="4240" spans="1:5" ht="12.75">
      <c r="A4240" s="323" t="s">
        <v>1024</v>
      </c>
      <c r="B4240" s="323" t="s">
        <v>1025</v>
      </c>
      <c r="C4240" s="324">
        <v>1150000</v>
      </c>
      <c r="D4240" s="324">
        <v>193875</v>
      </c>
      <c r="E4240" s="364">
        <v>16.86</v>
      </c>
    </row>
    <row r="4241" spans="1:5" ht="12.75">
      <c r="A4241" s="325" t="s">
        <v>676</v>
      </c>
      <c r="B4241" s="325" t="s">
        <v>1026</v>
      </c>
      <c r="C4241" s="326">
        <v>250000</v>
      </c>
      <c r="D4241" s="326">
        <v>0</v>
      </c>
      <c r="E4241" s="365">
        <v>0</v>
      </c>
    </row>
    <row r="4242" spans="1:5" ht="12.75">
      <c r="A4242" s="401" t="s">
        <v>667</v>
      </c>
      <c r="B4242" s="402"/>
      <c r="C4242" s="322">
        <v>250000</v>
      </c>
      <c r="D4242" s="322">
        <v>0</v>
      </c>
      <c r="E4242" s="361">
        <v>0</v>
      </c>
    </row>
    <row r="4243" spans="1:5" ht="12.75">
      <c r="A4243" s="401" t="s">
        <v>951</v>
      </c>
      <c r="B4243" s="402"/>
      <c r="C4243" s="322">
        <v>250000</v>
      </c>
      <c r="D4243" s="322">
        <v>0</v>
      </c>
      <c r="E4243" s="361">
        <v>0</v>
      </c>
    </row>
    <row r="4244" spans="1:5" ht="12.75">
      <c r="A4244" s="33" t="s">
        <v>284</v>
      </c>
      <c r="B4244" s="33" t="s">
        <v>285</v>
      </c>
      <c r="C4244" s="327">
        <v>250000</v>
      </c>
      <c r="D4244" s="327">
        <v>0</v>
      </c>
      <c r="E4244" s="76">
        <v>0</v>
      </c>
    </row>
    <row r="4245" spans="1:5" ht="12.75">
      <c r="A4245" s="328" t="s">
        <v>298</v>
      </c>
      <c r="B4245" s="328" t="s">
        <v>299</v>
      </c>
      <c r="C4245" s="329" t="s">
        <v>115</v>
      </c>
      <c r="D4245" s="329">
        <v>0</v>
      </c>
      <c r="E4245" s="366" t="s">
        <v>115</v>
      </c>
    </row>
    <row r="4246" spans="1:5" ht="12.75">
      <c r="A4246" s="325" t="s">
        <v>902</v>
      </c>
      <c r="B4246" s="325" t="s">
        <v>1027</v>
      </c>
      <c r="C4246" s="326">
        <v>600000</v>
      </c>
      <c r="D4246" s="326">
        <v>169125</v>
      </c>
      <c r="E4246" s="365">
        <v>28.19</v>
      </c>
    </row>
    <row r="4247" spans="1:5" ht="12.75">
      <c r="A4247" s="401" t="s">
        <v>667</v>
      </c>
      <c r="B4247" s="402"/>
      <c r="C4247" s="322">
        <v>600000</v>
      </c>
      <c r="D4247" s="322">
        <v>169125</v>
      </c>
      <c r="E4247" s="361">
        <v>28.19</v>
      </c>
    </row>
    <row r="4248" spans="1:5" ht="12.75">
      <c r="A4248" s="401" t="s">
        <v>951</v>
      </c>
      <c r="B4248" s="402"/>
      <c r="C4248" s="322">
        <v>500000</v>
      </c>
      <c r="D4248" s="322">
        <v>169125</v>
      </c>
      <c r="E4248" s="361">
        <v>33.83</v>
      </c>
    </row>
    <row r="4249" spans="1:5" ht="12.75">
      <c r="A4249" s="33" t="s">
        <v>417</v>
      </c>
      <c r="B4249" s="33" t="s">
        <v>418</v>
      </c>
      <c r="C4249" s="327">
        <v>500000</v>
      </c>
      <c r="D4249" s="327">
        <v>169125</v>
      </c>
      <c r="E4249" s="76">
        <v>33.83</v>
      </c>
    </row>
    <row r="4250" spans="1:5" ht="12.75">
      <c r="A4250" s="328" t="s">
        <v>421</v>
      </c>
      <c r="B4250" s="328" t="s">
        <v>422</v>
      </c>
      <c r="C4250" s="329" t="s">
        <v>115</v>
      </c>
      <c r="D4250" s="329">
        <v>169125</v>
      </c>
      <c r="E4250" s="366" t="s">
        <v>115</v>
      </c>
    </row>
    <row r="4251" spans="1:5" ht="12.75">
      <c r="A4251" s="401" t="s">
        <v>778</v>
      </c>
      <c r="B4251" s="402"/>
      <c r="C4251" s="322">
        <v>100000</v>
      </c>
      <c r="D4251" s="322">
        <v>0</v>
      </c>
      <c r="E4251" s="361">
        <v>0</v>
      </c>
    </row>
    <row r="4252" spans="1:5" ht="12.75">
      <c r="A4252" s="33" t="s">
        <v>417</v>
      </c>
      <c r="B4252" s="33" t="s">
        <v>418</v>
      </c>
      <c r="C4252" s="327">
        <v>100000</v>
      </c>
      <c r="D4252" s="327">
        <v>0</v>
      </c>
      <c r="E4252" s="76">
        <v>0</v>
      </c>
    </row>
    <row r="4253" spans="1:5" ht="12.75">
      <c r="A4253" s="328" t="s">
        <v>421</v>
      </c>
      <c r="B4253" s="328" t="s">
        <v>422</v>
      </c>
      <c r="C4253" s="329" t="s">
        <v>115</v>
      </c>
      <c r="D4253" s="329">
        <v>0</v>
      </c>
      <c r="E4253" s="366" t="s">
        <v>115</v>
      </c>
    </row>
    <row r="4254" spans="1:5" ht="12.75">
      <c r="A4254" s="325" t="s">
        <v>946</v>
      </c>
      <c r="B4254" s="325" t="s">
        <v>1028</v>
      </c>
      <c r="C4254" s="326">
        <v>300000</v>
      </c>
      <c r="D4254" s="326">
        <v>24750</v>
      </c>
      <c r="E4254" s="365">
        <v>8.25</v>
      </c>
    </row>
    <row r="4255" spans="1:5" ht="12.75">
      <c r="A4255" s="401" t="s">
        <v>667</v>
      </c>
      <c r="B4255" s="402"/>
      <c r="C4255" s="322">
        <v>300000</v>
      </c>
      <c r="D4255" s="322">
        <v>24750</v>
      </c>
      <c r="E4255" s="361">
        <v>8.25</v>
      </c>
    </row>
    <row r="4256" spans="1:5" ht="12.75">
      <c r="A4256" s="401" t="s">
        <v>951</v>
      </c>
      <c r="B4256" s="402"/>
      <c r="C4256" s="322">
        <v>300000</v>
      </c>
      <c r="D4256" s="322">
        <v>24750</v>
      </c>
      <c r="E4256" s="361">
        <v>8.25</v>
      </c>
    </row>
    <row r="4257" spans="1:5" ht="12.75">
      <c r="A4257" s="33" t="s">
        <v>417</v>
      </c>
      <c r="B4257" s="33" t="s">
        <v>418</v>
      </c>
      <c r="C4257" s="327">
        <v>300000</v>
      </c>
      <c r="D4257" s="327">
        <v>24750</v>
      </c>
      <c r="E4257" s="76">
        <v>8.25</v>
      </c>
    </row>
    <row r="4258" spans="1:5" ht="12.75">
      <c r="A4258" s="328" t="s">
        <v>421</v>
      </c>
      <c r="B4258" s="328" t="s">
        <v>422</v>
      </c>
      <c r="C4258" s="329" t="s">
        <v>115</v>
      </c>
      <c r="D4258" s="329">
        <v>24750</v>
      </c>
      <c r="E4258" s="366" t="s">
        <v>115</v>
      </c>
    </row>
    <row r="4259" spans="1:5" ht="12.75">
      <c r="A4259" s="323" t="s">
        <v>935</v>
      </c>
      <c r="B4259" s="323" t="s">
        <v>936</v>
      </c>
      <c r="C4259" s="324">
        <v>10110500</v>
      </c>
      <c r="D4259" s="324">
        <v>421268.78</v>
      </c>
      <c r="E4259" s="364">
        <v>4.17</v>
      </c>
    </row>
    <row r="4260" spans="1:5" ht="12.75">
      <c r="A4260" s="325" t="s">
        <v>680</v>
      </c>
      <c r="B4260" s="325" t="s">
        <v>940</v>
      </c>
      <c r="C4260" s="326">
        <v>660500</v>
      </c>
      <c r="D4260" s="326">
        <v>421268.78</v>
      </c>
      <c r="E4260" s="365">
        <v>63.78</v>
      </c>
    </row>
    <row r="4261" spans="1:5" ht="12.75">
      <c r="A4261" s="401" t="s">
        <v>665</v>
      </c>
      <c r="B4261" s="402"/>
      <c r="C4261" s="322">
        <v>660500</v>
      </c>
      <c r="D4261" s="322">
        <v>421268.78</v>
      </c>
      <c r="E4261" s="361">
        <v>63.78</v>
      </c>
    </row>
    <row r="4262" spans="1:5" ht="12.75">
      <c r="A4262" s="401" t="s">
        <v>666</v>
      </c>
      <c r="B4262" s="402"/>
      <c r="C4262" s="322">
        <v>660500</v>
      </c>
      <c r="D4262" s="322">
        <v>421268.78</v>
      </c>
      <c r="E4262" s="361">
        <v>63.78</v>
      </c>
    </row>
    <row r="4263" spans="1:5" ht="12.75">
      <c r="A4263" s="33" t="s">
        <v>284</v>
      </c>
      <c r="B4263" s="33" t="s">
        <v>285</v>
      </c>
      <c r="C4263" s="327">
        <v>520500</v>
      </c>
      <c r="D4263" s="327">
        <v>178212.5</v>
      </c>
      <c r="E4263" s="76">
        <v>34.24</v>
      </c>
    </row>
    <row r="4264" spans="1:5" ht="12.75">
      <c r="A4264" s="328" t="s">
        <v>290</v>
      </c>
      <c r="B4264" s="328" t="s">
        <v>291</v>
      </c>
      <c r="C4264" s="329" t="s">
        <v>115</v>
      </c>
      <c r="D4264" s="329">
        <v>0</v>
      </c>
      <c r="E4264" s="366" t="s">
        <v>115</v>
      </c>
    </row>
    <row r="4265" spans="1:5" ht="12.75">
      <c r="A4265" s="328" t="s">
        <v>294</v>
      </c>
      <c r="B4265" s="328" t="s">
        <v>295</v>
      </c>
      <c r="C4265" s="329" t="s">
        <v>115</v>
      </c>
      <c r="D4265" s="329">
        <v>2700</v>
      </c>
      <c r="E4265" s="366" t="s">
        <v>115</v>
      </c>
    </row>
    <row r="4266" spans="1:5" ht="12.75">
      <c r="A4266" s="328" t="s">
        <v>298</v>
      </c>
      <c r="B4266" s="328" t="s">
        <v>299</v>
      </c>
      <c r="C4266" s="329" t="s">
        <v>115</v>
      </c>
      <c r="D4266" s="329">
        <v>175512.5</v>
      </c>
      <c r="E4266" s="366" t="s">
        <v>115</v>
      </c>
    </row>
    <row r="4267" spans="1:5" ht="12.75">
      <c r="A4267" s="33" t="s">
        <v>307</v>
      </c>
      <c r="B4267" s="33" t="s">
        <v>308</v>
      </c>
      <c r="C4267" s="327">
        <v>120000</v>
      </c>
      <c r="D4267" s="327">
        <v>243056.28</v>
      </c>
      <c r="E4267" s="76">
        <v>202.55</v>
      </c>
    </row>
    <row r="4268" spans="1:5" ht="12.75">
      <c r="A4268" s="328" t="s">
        <v>316</v>
      </c>
      <c r="B4268" s="328" t="s">
        <v>317</v>
      </c>
      <c r="C4268" s="329" t="s">
        <v>115</v>
      </c>
      <c r="D4268" s="329">
        <v>116458.95</v>
      </c>
      <c r="E4268" s="366" t="s">
        <v>115</v>
      </c>
    </row>
    <row r="4269" spans="1:5" ht="12.75">
      <c r="A4269" s="328" t="s">
        <v>318</v>
      </c>
      <c r="B4269" s="328" t="s">
        <v>58</v>
      </c>
      <c r="C4269" s="329" t="s">
        <v>115</v>
      </c>
      <c r="D4269" s="329">
        <v>126597.33</v>
      </c>
      <c r="E4269" s="366" t="s">
        <v>115</v>
      </c>
    </row>
    <row r="4270" spans="1:5" ht="12.75">
      <c r="A4270" s="33" t="s">
        <v>351</v>
      </c>
      <c r="B4270" s="33" t="s">
        <v>60</v>
      </c>
      <c r="C4270" s="327">
        <v>20000</v>
      </c>
      <c r="D4270" s="327">
        <v>0</v>
      </c>
      <c r="E4270" s="76">
        <v>0</v>
      </c>
    </row>
    <row r="4271" spans="1:5" ht="12.75">
      <c r="A4271" s="328" t="s">
        <v>352</v>
      </c>
      <c r="B4271" s="328" t="s">
        <v>61</v>
      </c>
      <c r="C4271" s="329" t="s">
        <v>115</v>
      </c>
      <c r="D4271" s="329">
        <v>0</v>
      </c>
      <c r="E4271" s="366" t="s">
        <v>115</v>
      </c>
    </row>
    <row r="4272" spans="1:5" ht="12.75">
      <c r="A4272" s="325" t="s">
        <v>688</v>
      </c>
      <c r="B4272" s="325" t="s">
        <v>942</v>
      </c>
      <c r="C4272" s="326">
        <v>600000</v>
      </c>
      <c r="D4272" s="326">
        <v>0</v>
      </c>
      <c r="E4272" s="365">
        <v>0</v>
      </c>
    </row>
    <row r="4273" spans="1:5" ht="12.75">
      <c r="A4273" s="401" t="s">
        <v>667</v>
      </c>
      <c r="B4273" s="402"/>
      <c r="C4273" s="322">
        <v>600000</v>
      </c>
      <c r="D4273" s="322">
        <v>0</v>
      </c>
      <c r="E4273" s="361">
        <v>0</v>
      </c>
    </row>
    <row r="4274" spans="1:5" ht="12.75">
      <c r="A4274" s="401" t="s">
        <v>669</v>
      </c>
      <c r="B4274" s="402"/>
      <c r="C4274" s="322">
        <v>600000</v>
      </c>
      <c r="D4274" s="322">
        <v>0</v>
      </c>
      <c r="E4274" s="361">
        <v>0</v>
      </c>
    </row>
    <row r="4275" spans="1:5" ht="12.75">
      <c r="A4275" s="33" t="s">
        <v>284</v>
      </c>
      <c r="B4275" s="33" t="s">
        <v>285</v>
      </c>
      <c r="C4275" s="327">
        <v>600000</v>
      </c>
      <c r="D4275" s="327">
        <v>0</v>
      </c>
      <c r="E4275" s="76">
        <v>0</v>
      </c>
    </row>
    <row r="4276" spans="1:5" ht="12.75">
      <c r="A4276" s="328" t="s">
        <v>288</v>
      </c>
      <c r="B4276" s="328" t="s">
        <v>289</v>
      </c>
      <c r="C4276" s="329" t="s">
        <v>115</v>
      </c>
      <c r="D4276" s="329">
        <v>0</v>
      </c>
      <c r="E4276" s="366" t="s">
        <v>115</v>
      </c>
    </row>
    <row r="4277" spans="1:5" ht="12.75">
      <c r="A4277" s="325" t="s">
        <v>738</v>
      </c>
      <c r="B4277" s="325" t="s">
        <v>944</v>
      </c>
      <c r="C4277" s="326">
        <v>50000</v>
      </c>
      <c r="D4277" s="326">
        <v>0</v>
      </c>
      <c r="E4277" s="365">
        <v>0</v>
      </c>
    </row>
    <row r="4278" spans="1:5" ht="12.75">
      <c r="A4278" s="401" t="s">
        <v>665</v>
      </c>
      <c r="B4278" s="402"/>
      <c r="C4278" s="322">
        <v>50000</v>
      </c>
      <c r="D4278" s="322">
        <v>0</v>
      </c>
      <c r="E4278" s="361">
        <v>0</v>
      </c>
    </row>
    <row r="4279" spans="1:5" ht="12.75">
      <c r="A4279" s="401" t="s">
        <v>666</v>
      </c>
      <c r="B4279" s="402"/>
      <c r="C4279" s="322">
        <v>50000</v>
      </c>
      <c r="D4279" s="322">
        <v>0</v>
      </c>
      <c r="E4279" s="361">
        <v>0</v>
      </c>
    </row>
    <row r="4280" spans="1:5" ht="12.75">
      <c r="A4280" s="33" t="s">
        <v>417</v>
      </c>
      <c r="B4280" s="33" t="s">
        <v>418</v>
      </c>
      <c r="C4280" s="327">
        <v>50000</v>
      </c>
      <c r="D4280" s="327">
        <v>0</v>
      </c>
      <c r="E4280" s="76">
        <v>0</v>
      </c>
    </row>
    <row r="4281" spans="1:5" ht="12.75">
      <c r="A4281" s="328" t="s">
        <v>423</v>
      </c>
      <c r="B4281" s="328" t="s">
        <v>424</v>
      </c>
      <c r="C4281" s="329" t="s">
        <v>115</v>
      </c>
      <c r="D4281" s="329">
        <v>0</v>
      </c>
      <c r="E4281" s="366" t="s">
        <v>115</v>
      </c>
    </row>
    <row r="4282" spans="1:5" ht="12.75">
      <c r="A4282" s="325" t="s">
        <v>759</v>
      </c>
      <c r="B4282" s="325" t="s">
        <v>945</v>
      </c>
      <c r="C4282" s="326">
        <v>7300000</v>
      </c>
      <c r="D4282" s="326">
        <v>0</v>
      </c>
      <c r="E4282" s="365">
        <v>0</v>
      </c>
    </row>
    <row r="4283" spans="1:5" ht="12.75">
      <c r="A4283" s="401" t="s">
        <v>767</v>
      </c>
      <c r="B4283" s="402"/>
      <c r="C4283" s="322">
        <v>7300000</v>
      </c>
      <c r="D4283" s="322">
        <v>0</v>
      </c>
      <c r="E4283" s="361">
        <v>0</v>
      </c>
    </row>
    <row r="4284" spans="1:5" ht="12.75">
      <c r="A4284" s="401" t="s">
        <v>773</v>
      </c>
      <c r="B4284" s="402"/>
      <c r="C4284" s="322">
        <v>7300000</v>
      </c>
      <c r="D4284" s="322">
        <v>0</v>
      </c>
      <c r="E4284" s="361">
        <v>0</v>
      </c>
    </row>
    <row r="4285" spans="1:5" ht="12.75">
      <c r="A4285" s="33" t="s">
        <v>382</v>
      </c>
      <c r="B4285" s="33" t="s">
        <v>383</v>
      </c>
      <c r="C4285" s="327">
        <v>7300000</v>
      </c>
      <c r="D4285" s="327">
        <v>0</v>
      </c>
      <c r="E4285" s="76">
        <v>0</v>
      </c>
    </row>
    <row r="4286" spans="1:5" ht="12.75">
      <c r="A4286" s="328" t="s">
        <v>384</v>
      </c>
      <c r="B4286" s="328" t="s">
        <v>222</v>
      </c>
      <c r="C4286" s="329" t="s">
        <v>115</v>
      </c>
      <c r="D4286" s="329">
        <v>0</v>
      </c>
      <c r="E4286" s="366" t="s">
        <v>115</v>
      </c>
    </row>
    <row r="4287" spans="1:5" ht="12.75">
      <c r="A4287" s="325" t="s">
        <v>1160</v>
      </c>
      <c r="B4287" s="325" t="s">
        <v>1161</v>
      </c>
      <c r="C4287" s="326">
        <v>1500000</v>
      </c>
      <c r="D4287" s="326">
        <v>0</v>
      </c>
      <c r="E4287" s="365">
        <v>0</v>
      </c>
    </row>
    <row r="4288" spans="1:5" ht="12.75">
      <c r="A4288" s="401" t="s">
        <v>767</v>
      </c>
      <c r="B4288" s="402"/>
      <c r="C4288" s="322">
        <v>1500000</v>
      </c>
      <c r="D4288" s="322">
        <v>0</v>
      </c>
      <c r="E4288" s="361">
        <v>0</v>
      </c>
    </row>
    <row r="4289" spans="1:5" ht="12.75">
      <c r="A4289" s="401" t="s">
        <v>773</v>
      </c>
      <c r="B4289" s="402"/>
      <c r="C4289" s="322">
        <v>1500000</v>
      </c>
      <c r="D4289" s="322">
        <v>0</v>
      </c>
      <c r="E4289" s="361">
        <v>0</v>
      </c>
    </row>
    <row r="4290" spans="1:5" ht="12.75">
      <c r="A4290" s="33" t="s">
        <v>369</v>
      </c>
      <c r="B4290" s="33" t="s">
        <v>206</v>
      </c>
      <c r="C4290" s="327">
        <v>1500000</v>
      </c>
      <c r="D4290" s="327">
        <v>0</v>
      </c>
      <c r="E4290" s="76">
        <v>0</v>
      </c>
    </row>
    <row r="4291" spans="1:5" ht="12.75">
      <c r="A4291" s="328" t="s">
        <v>370</v>
      </c>
      <c r="B4291" s="328" t="s">
        <v>1282</v>
      </c>
      <c r="C4291" s="329" t="s">
        <v>115</v>
      </c>
      <c r="D4291" s="329">
        <v>0</v>
      </c>
      <c r="E4291" s="366" t="s">
        <v>115</v>
      </c>
    </row>
    <row r="4292" spans="1:5" ht="12.75">
      <c r="A4292" s="323" t="s">
        <v>751</v>
      </c>
      <c r="B4292" s="323" t="s">
        <v>752</v>
      </c>
      <c r="C4292" s="324">
        <v>293268</v>
      </c>
      <c r="D4292" s="324">
        <v>7875</v>
      </c>
      <c r="E4292" s="364">
        <v>2.69</v>
      </c>
    </row>
    <row r="4293" spans="1:5" ht="12.75">
      <c r="A4293" s="325" t="s">
        <v>676</v>
      </c>
      <c r="B4293" s="325" t="s">
        <v>1029</v>
      </c>
      <c r="C4293" s="326">
        <v>30000</v>
      </c>
      <c r="D4293" s="326">
        <v>7875</v>
      </c>
      <c r="E4293" s="365">
        <v>26.25</v>
      </c>
    </row>
    <row r="4294" spans="1:5" ht="12.75">
      <c r="A4294" s="401" t="s">
        <v>667</v>
      </c>
      <c r="B4294" s="402"/>
      <c r="C4294" s="322">
        <v>30000</v>
      </c>
      <c r="D4294" s="322">
        <v>7875</v>
      </c>
      <c r="E4294" s="361">
        <v>26.25</v>
      </c>
    </row>
    <row r="4295" spans="1:5" ht="12.75">
      <c r="A4295" s="401" t="s">
        <v>953</v>
      </c>
      <c r="B4295" s="402"/>
      <c r="C4295" s="322">
        <v>30000</v>
      </c>
      <c r="D4295" s="322">
        <v>7875</v>
      </c>
      <c r="E4295" s="361">
        <v>26.25</v>
      </c>
    </row>
    <row r="4296" spans="1:5" ht="12.75">
      <c r="A4296" s="33" t="s">
        <v>284</v>
      </c>
      <c r="B4296" s="33" t="s">
        <v>285</v>
      </c>
      <c r="C4296" s="327">
        <v>30000</v>
      </c>
      <c r="D4296" s="327">
        <v>7875</v>
      </c>
      <c r="E4296" s="76">
        <v>26.25</v>
      </c>
    </row>
    <row r="4297" spans="1:5" ht="12.75">
      <c r="A4297" s="328" t="s">
        <v>292</v>
      </c>
      <c r="B4297" s="328" t="s">
        <v>293</v>
      </c>
      <c r="C4297" s="329" t="s">
        <v>115</v>
      </c>
      <c r="D4297" s="329">
        <v>7875</v>
      </c>
      <c r="E4297" s="366" t="s">
        <v>115</v>
      </c>
    </row>
    <row r="4298" spans="1:5" ht="12.75">
      <c r="A4298" s="325" t="s">
        <v>716</v>
      </c>
      <c r="B4298" s="325" t="s">
        <v>1030</v>
      </c>
      <c r="C4298" s="326">
        <v>30000</v>
      </c>
      <c r="D4298" s="326">
        <v>0</v>
      </c>
      <c r="E4298" s="365">
        <v>0</v>
      </c>
    </row>
    <row r="4299" spans="1:5" ht="12.75">
      <c r="A4299" s="401" t="s">
        <v>667</v>
      </c>
      <c r="B4299" s="402"/>
      <c r="C4299" s="322">
        <v>30000</v>
      </c>
      <c r="D4299" s="322">
        <v>0</v>
      </c>
      <c r="E4299" s="361">
        <v>0</v>
      </c>
    </row>
    <row r="4300" spans="1:5" ht="12.75">
      <c r="A4300" s="401" t="s">
        <v>953</v>
      </c>
      <c r="B4300" s="402"/>
      <c r="C4300" s="322">
        <v>30000</v>
      </c>
      <c r="D4300" s="322">
        <v>0</v>
      </c>
      <c r="E4300" s="361">
        <v>0</v>
      </c>
    </row>
    <row r="4301" spans="1:5" ht="12.75">
      <c r="A4301" s="33" t="s">
        <v>284</v>
      </c>
      <c r="B4301" s="33" t="s">
        <v>285</v>
      </c>
      <c r="C4301" s="327">
        <v>30000</v>
      </c>
      <c r="D4301" s="327">
        <v>0</v>
      </c>
      <c r="E4301" s="76">
        <v>0</v>
      </c>
    </row>
    <row r="4302" spans="1:5" ht="12.75">
      <c r="A4302" s="328" t="s">
        <v>292</v>
      </c>
      <c r="B4302" s="328" t="s">
        <v>293</v>
      </c>
      <c r="C4302" s="329" t="s">
        <v>115</v>
      </c>
      <c r="D4302" s="329">
        <v>0</v>
      </c>
      <c r="E4302" s="366" t="s">
        <v>115</v>
      </c>
    </row>
    <row r="4303" spans="1:5" ht="12.75">
      <c r="A4303" s="325" t="s">
        <v>686</v>
      </c>
      <c r="B4303" s="325" t="s">
        <v>1459</v>
      </c>
      <c r="C4303" s="326">
        <v>100000</v>
      </c>
      <c r="D4303" s="326">
        <v>0</v>
      </c>
      <c r="E4303" s="365">
        <v>0</v>
      </c>
    </row>
    <row r="4304" spans="1:5" ht="12.75">
      <c r="A4304" s="401" t="s">
        <v>667</v>
      </c>
      <c r="B4304" s="402"/>
      <c r="C4304" s="322">
        <v>100000</v>
      </c>
      <c r="D4304" s="322">
        <v>0</v>
      </c>
      <c r="E4304" s="361">
        <v>0</v>
      </c>
    </row>
    <row r="4305" spans="1:5" ht="12.75">
      <c r="A4305" s="401" t="s">
        <v>669</v>
      </c>
      <c r="B4305" s="402"/>
      <c r="C4305" s="322">
        <v>100000</v>
      </c>
      <c r="D4305" s="322">
        <v>0</v>
      </c>
      <c r="E4305" s="361">
        <v>0</v>
      </c>
    </row>
    <row r="4306" spans="1:5" ht="12.75">
      <c r="A4306" s="33" t="s">
        <v>284</v>
      </c>
      <c r="B4306" s="33" t="s">
        <v>285</v>
      </c>
      <c r="C4306" s="327">
        <v>10000</v>
      </c>
      <c r="D4306" s="327">
        <v>0</v>
      </c>
      <c r="E4306" s="76">
        <v>0</v>
      </c>
    </row>
    <row r="4307" spans="1:5" ht="12.75">
      <c r="A4307" s="328" t="s">
        <v>292</v>
      </c>
      <c r="B4307" s="328" t="s">
        <v>293</v>
      </c>
      <c r="C4307" s="329" t="s">
        <v>115</v>
      </c>
      <c r="D4307" s="329">
        <v>0</v>
      </c>
      <c r="E4307" s="366" t="s">
        <v>115</v>
      </c>
    </row>
    <row r="4308" spans="1:5" ht="12.75">
      <c r="A4308" s="33" t="s">
        <v>369</v>
      </c>
      <c r="B4308" s="33" t="s">
        <v>206</v>
      </c>
      <c r="C4308" s="327">
        <v>90000</v>
      </c>
      <c r="D4308" s="327">
        <v>0</v>
      </c>
      <c r="E4308" s="76">
        <v>0</v>
      </c>
    </row>
    <row r="4309" spans="1:5" ht="12.75">
      <c r="A4309" s="328" t="s">
        <v>370</v>
      </c>
      <c r="B4309" s="328" t="s">
        <v>1282</v>
      </c>
      <c r="C4309" s="329" t="s">
        <v>115</v>
      </c>
      <c r="D4309" s="329">
        <v>0</v>
      </c>
      <c r="E4309" s="366" t="s">
        <v>115</v>
      </c>
    </row>
    <row r="4310" spans="1:5" ht="12.75">
      <c r="A4310" s="325" t="s">
        <v>709</v>
      </c>
      <c r="B4310" s="325" t="s">
        <v>1283</v>
      </c>
      <c r="C4310" s="326">
        <v>133268</v>
      </c>
      <c r="D4310" s="326">
        <v>0</v>
      </c>
      <c r="E4310" s="365">
        <v>0</v>
      </c>
    </row>
    <row r="4311" spans="1:5" ht="12.75">
      <c r="A4311" s="401" t="s">
        <v>670</v>
      </c>
      <c r="B4311" s="402"/>
      <c r="C4311" s="322">
        <v>133268</v>
      </c>
      <c r="D4311" s="322">
        <v>0</v>
      </c>
      <c r="E4311" s="361">
        <v>0</v>
      </c>
    </row>
    <row r="4312" spans="1:5" ht="12.75">
      <c r="A4312" s="401" t="s">
        <v>671</v>
      </c>
      <c r="B4312" s="402"/>
      <c r="C4312" s="322">
        <v>133268</v>
      </c>
      <c r="D4312" s="322">
        <v>0</v>
      </c>
      <c r="E4312" s="361">
        <v>0</v>
      </c>
    </row>
    <row r="4313" spans="1:5" ht="12.75">
      <c r="A4313" s="33" t="s">
        <v>243</v>
      </c>
      <c r="B4313" s="33" t="s">
        <v>244</v>
      </c>
      <c r="C4313" s="327">
        <v>46030</v>
      </c>
      <c r="D4313" s="327">
        <v>0</v>
      </c>
      <c r="E4313" s="76">
        <v>0</v>
      </c>
    </row>
    <row r="4314" spans="1:5" ht="12.75">
      <c r="A4314" s="328" t="s">
        <v>245</v>
      </c>
      <c r="B4314" s="328" t="s">
        <v>246</v>
      </c>
      <c r="C4314" s="329" t="s">
        <v>115</v>
      </c>
      <c r="D4314" s="329">
        <v>0</v>
      </c>
      <c r="E4314" s="366" t="s">
        <v>115</v>
      </c>
    </row>
    <row r="4315" spans="1:5" ht="12.75">
      <c r="A4315" s="33" t="s">
        <v>252</v>
      </c>
      <c r="B4315" s="33" t="s">
        <v>253</v>
      </c>
      <c r="C4315" s="327">
        <v>7595</v>
      </c>
      <c r="D4315" s="327">
        <v>0</v>
      </c>
      <c r="E4315" s="76">
        <v>0</v>
      </c>
    </row>
    <row r="4316" spans="1:5" ht="12.75">
      <c r="A4316" s="328" t="s">
        <v>256</v>
      </c>
      <c r="B4316" s="328" t="s">
        <v>257</v>
      </c>
      <c r="C4316" s="329" t="s">
        <v>115</v>
      </c>
      <c r="D4316" s="329">
        <v>0</v>
      </c>
      <c r="E4316" s="366" t="s">
        <v>115</v>
      </c>
    </row>
    <row r="4317" spans="1:5" ht="12.75">
      <c r="A4317" s="33" t="s">
        <v>284</v>
      </c>
      <c r="B4317" s="33" t="s">
        <v>285</v>
      </c>
      <c r="C4317" s="327">
        <v>79643</v>
      </c>
      <c r="D4317" s="327">
        <v>0</v>
      </c>
      <c r="E4317" s="76">
        <v>0</v>
      </c>
    </row>
    <row r="4318" spans="1:5" ht="12.75">
      <c r="A4318" s="328" t="s">
        <v>298</v>
      </c>
      <c r="B4318" s="328" t="s">
        <v>299</v>
      </c>
      <c r="C4318" s="329" t="s">
        <v>115</v>
      </c>
      <c r="D4318" s="329">
        <v>0</v>
      </c>
      <c r="E4318" s="366" t="s">
        <v>115</v>
      </c>
    </row>
    <row r="4319" spans="1:5" ht="12.75">
      <c r="A4319" s="328" t="s">
        <v>302</v>
      </c>
      <c r="B4319" s="328" t="s">
        <v>303</v>
      </c>
      <c r="C4319" s="329" t="s">
        <v>115</v>
      </c>
      <c r="D4319" s="329">
        <v>0</v>
      </c>
      <c r="E4319" s="366" t="s">
        <v>115</v>
      </c>
    </row>
    <row r="4320" spans="1:5" ht="12.75">
      <c r="A4320" s="323" t="s">
        <v>753</v>
      </c>
      <c r="B4320" s="323" t="s">
        <v>754</v>
      </c>
      <c r="C4320" s="324">
        <v>700000</v>
      </c>
      <c r="D4320" s="324">
        <v>56525</v>
      </c>
      <c r="E4320" s="364">
        <v>8.08</v>
      </c>
    </row>
    <row r="4321" spans="1:5" ht="12.75">
      <c r="A4321" s="325" t="s">
        <v>676</v>
      </c>
      <c r="B4321" s="325" t="s">
        <v>1031</v>
      </c>
      <c r="C4321" s="326">
        <v>450000</v>
      </c>
      <c r="D4321" s="326">
        <v>56525</v>
      </c>
      <c r="E4321" s="365">
        <v>12.56</v>
      </c>
    </row>
    <row r="4322" spans="1:5" ht="12.75">
      <c r="A4322" s="401" t="s">
        <v>667</v>
      </c>
      <c r="B4322" s="402"/>
      <c r="C4322" s="322">
        <v>450000</v>
      </c>
      <c r="D4322" s="322">
        <v>56525</v>
      </c>
      <c r="E4322" s="361">
        <v>12.56</v>
      </c>
    </row>
    <row r="4323" spans="1:5" ht="12.75">
      <c r="A4323" s="401" t="s">
        <v>669</v>
      </c>
      <c r="B4323" s="402"/>
      <c r="C4323" s="322">
        <v>450000</v>
      </c>
      <c r="D4323" s="322">
        <v>56525</v>
      </c>
      <c r="E4323" s="361">
        <v>12.56</v>
      </c>
    </row>
    <row r="4324" spans="1:5" ht="12.75">
      <c r="A4324" s="33" t="s">
        <v>270</v>
      </c>
      <c r="B4324" s="33" t="s">
        <v>271</v>
      </c>
      <c r="C4324" s="327">
        <v>3000</v>
      </c>
      <c r="D4324" s="327">
        <v>0</v>
      </c>
      <c r="E4324" s="76">
        <v>0</v>
      </c>
    </row>
    <row r="4325" spans="1:5" ht="12.75">
      <c r="A4325" s="328" t="s">
        <v>272</v>
      </c>
      <c r="B4325" s="328" t="s">
        <v>273</v>
      </c>
      <c r="C4325" s="329" t="s">
        <v>115</v>
      </c>
      <c r="D4325" s="329">
        <v>0</v>
      </c>
      <c r="E4325" s="366" t="s">
        <v>115</v>
      </c>
    </row>
    <row r="4326" spans="1:5" ht="12.75">
      <c r="A4326" s="328" t="s">
        <v>274</v>
      </c>
      <c r="B4326" s="328" t="s">
        <v>275</v>
      </c>
      <c r="C4326" s="329" t="s">
        <v>115</v>
      </c>
      <c r="D4326" s="329">
        <v>0</v>
      </c>
      <c r="E4326" s="366" t="s">
        <v>115</v>
      </c>
    </row>
    <row r="4327" spans="1:5" ht="12.75">
      <c r="A4327" s="33" t="s">
        <v>284</v>
      </c>
      <c r="B4327" s="33" t="s">
        <v>285</v>
      </c>
      <c r="C4327" s="327">
        <v>402000</v>
      </c>
      <c r="D4327" s="327">
        <v>25725</v>
      </c>
      <c r="E4327" s="76">
        <v>6.4</v>
      </c>
    </row>
    <row r="4328" spans="1:5" ht="12.75">
      <c r="A4328" s="328" t="s">
        <v>288</v>
      </c>
      <c r="B4328" s="328" t="s">
        <v>289</v>
      </c>
      <c r="C4328" s="329" t="s">
        <v>115</v>
      </c>
      <c r="D4328" s="329">
        <v>24225</v>
      </c>
      <c r="E4328" s="366" t="s">
        <v>115</v>
      </c>
    </row>
    <row r="4329" spans="1:5" ht="12.75">
      <c r="A4329" s="328" t="s">
        <v>298</v>
      </c>
      <c r="B4329" s="328" t="s">
        <v>299</v>
      </c>
      <c r="C4329" s="329" t="s">
        <v>115</v>
      </c>
      <c r="D4329" s="329">
        <v>0</v>
      </c>
      <c r="E4329" s="366" t="s">
        <v>115</v>
      </c>
    </row>
    <row r="4330" spans="1:5" ht="12.75">
      <c r="A4330" s="328" t="s">
        <v>302</v>
      </c>
      <c r="B4330" s="328" t="s">
        <v>303</v>
      </c>
      <c r="C4330" s="329" t="s">
        <v>115</v>
      </c>
      <c r="D4330" s="329">
        <v>1500</v>
      </c>
      <c r="E4330" s="366" t="s">
        <v>115</v>
      </c>
    </row>
    <row r="4331" spans="1:5" ht="12.75">
      <c r="A4331" s="33" t="s">
        <v>304</v>
      </c>
      <c r="B4331" s="33" t="s">
        <v>305</v>
      </c>
      <c r="C4331" s="327">
        <v>1000</v>
      </c>
      <c r="D4331" s="327">
        <v>0</v>
      </c>
      <c r="E4331" s="76">
        <v>0</v>
      </c>
    </row>
    <row r="4332" spans="1:5" ht="12.75">
      <c r="A4332" s="328" t="s">
        <v>306</v>
      </c>
      <c r="B4332" s="328" t="s">
        <v>305</v>
      </c>
      <c r="C4332" s="329" t="s">
        <v>115</v>
      </c>
      <c r="D4332" s="329">
        <v>0</v>
      </c>
      <c r="E4332" s="366" t="s">
        <v>115</v>
      </c>
    </row>
    <row r="4333" spans="1:5" ht="12.75">
      <c r="A4333" s="33" t="s">
        <v>307</v>
      </c>
      <c r="B4333" s="33" t="s">
        <v>308</v>
      </c>
      <c r="C4333" s="327">
        <v>44000</v>
      </c>
      <c r="D4333" s="327">
        <v>30800</v>
      </c>
      <c r="E4333" s="76">
        <v>70</v>
      </c>
    </row>
    <row r="4334" spans="1:5" ht="12.75">
      <c r="A4334" s="328" t="s">
        <v>319</v>
      </c>
      <c r="B4334" s="328" t="s">
        <v>308</v>
      </c>
      <c r="C4334" s="329" t="s">
        <v>115</v>
      </c>
      <c r="D4334" s="329">
        <v>30800</v>
      </c>
      <c r="E4334" s="366" t="s">
        <v>115</v>
      </c>
    </row>
    <row r="4335" spans="1:5" ht="12.75">
      <c r="A4335" s="325" t="s">
        <v>738</v>
      </c>
      <c r="B4335" s="325" t="s">
        <v>1460</v>
      </c>
      <c r="C4335" s="326">
        <v>250000</v>
      </c>
      <c r="D4335" s="326">
        <v>0</v>
      </c>
      <c r="E4335" s="365">
        <v>0</v>
      </c>
    </row>
    <row r="4336" spans="1:5" ht="12.75">
      <c r="A4336" s="401" t="s">
        <v>667</v>
      </c>
      <c r="B4336" s="402"/>
      <c r="C4336" s="322">
        <v>150000</v>
      </c>
      <c r="D4336" s="322">
        <v>0</v>
      </c>
      <c r="E4336" s="361">
        <v>0</v>
      </c>
    </row>
    <row r="4337" spans="1:5" ht="12.75">
      <c r="A4337" s="401" t="s">
        <v>951</v>
      </c>
      <c r="B4337" s="402"/>
      <c r="C4337" s="322">
        <v>150000</v>
      </c>
      <c r="D4337" s="322">
        <v>0</v>
      </c>
      <c r="E4337" s="361">
        <v>0</v>
      </c>
    </row>
    <row r="4338" spans="1:5" ht="12.75">
      <c r="A4338" s="33" t="s">
        <v>417</v>
      </c>
      <c r="B4338" s="33" t="s">
        <v>418</v>
      </c>
      <c r="C4338" s="327">
        <v>150000</v>
      </c>
      <c r="D4338" s="327">
        <v>0</v>
      </c>
      <c r="E4338" s="76">
        <v>0</v>
      </c>
    </row>
    <row r="4339" spans="1:5" ht="12.75">
      <c r="A4339" s="328" t="s">
        <v>421</v>
      </c>
      <c r="B4339" s="328" t="s">
        <v>422</v>
      </c>
      <c r="C4339" s="329" t="s">
        <v>115</v>
      </c>
      <c r="D4339" s="329">
        <v>0</v>
      </c>
      <c r="E4339" s="366" t="s">
        <v>115</v>
      </c>
    </row>
    <row r="4340" spans="1:5" ht="12.75">
      <c r="A4340" s="401" t="s">
        <v>767</v>
      </c>
      <c r="B4340" s="402"/>
      <c r="C4340" s="322">
        <v>100000</v>
      </c>
      <c r="D4340" s="322">
        <v>0</v>
      </c>
      <c r="E4340" s="361">
        <v>0</v>
      </c>
    </row>
    <row r="4341" spans="1:5" ht="12.75">
      <c r="A4341" s="401" t="s">
        <v>773</v>
      </c>
      <c r="B4341" s="402"/>
      <c r="C4341" s="322">
        <v>100000</v>
      </c>
      <c r="D4341" s="322">
        <v>0</v>
      </c>
      <c r="E4341" s="361">
        <v>0</v>
      </c>
    </row>
    <row r="4342" spans="1:5" ht="12.75">
      <c r="A4342" s="33" t="s">
        <v>417</v>
      </c>
      <c r="B4342" s="33" t="s">
        <v>418</v>
      </c>
      <c r="C4342" s="327">
        <v>100000</v>
      </c>
      <c r="D4342" s="327">
        <v>0</v>
      </c>
      <c r="E4342" s="76">
        <v>0</v>
      </c>
    </row>
    <row r="4343" spans="1:5" ht="12.75">
      <c r="A4343" s="328" t="s">
        <v>421</v>
      </c>
      <c r="B4343" s="328" t="s">
        <v>422</v>
      </c>
      <c r="C4343" s="329" t="s">
        <v>115</v>
      </c>
      <c r="D4343" s="329">
        <v>0</v>
      </c>
      <c r="E4343" s="366" t="s">
        <v>115</v>
      </c>
    </row>
    <row r="4344" spans="1:5" ht="12.75">
      <c r="A4344" s="323" t="s">
        <v>757</v>
      </c>
      <c r="B4344" s="323" t="s">
        <v>758</v>
      </c>
      <c r="C4344" s="324">
        <v>820000</v>
      </c>
      <c r="D4344" s="324">
        <v>0</v>
      </c>
      <c r="E4344" s="364">
        <v>0</v>
      </c>
    </row>
    <row r="4345" spans="1:5" ht="12.75">
      <c r="A4345" s="325" t="s">
        <v>676</v>
      </c>
      <c r="B4345" s="325" t="s">
        <v>1032</v>
      </c>
      <c r="C4345" s="326">
        <v>100000</v>
      </c>
      <c r="D4345" s="326">
        <v>0</v>
      </c>
      <c r="E4345" s="365">
        <v>0</v>
      </c>
    </row>
    <row r="4346" spans="1:5" ht="12.75">
      <c r="A4346" s="401" t="s">
        <v>667</v>
      </c>
      <c r="B4346" s="402"/>
      <c r="C4346" s="322">
        <v>100000</v>
      </c>
      <c r="D4346" s="322">
        <v>0</v>
      </c>
      <c r="E4346" s="361">
        <v>0</v>
      </c>
    </row>
    <row r="4347" spans="1:5" ht="12.75">
      <c r="A4347" s="401" t="s">
        <v>668</v>
      </c>
      <c r="B4347" s="402"/>
      <c r="C4347" s="322">
        <v>100000</v>
      </c>
      <c r="D4347" s="322">
        <v>0</v>
      </c>
      <c r="E4347" s="361">
        <v>0</v>
      </c>
    </row>
    <row r="4348" spans="1:5" ht="12.75">
      <c r="A4348" s="33" t="s">
        <v>284</v>
      </c>
      <c r="B4348" s="33" t="s">
        <v>285</v>
      </c>
      <c r="C4348" s="327">
        <v>50000</v>
      </c>
      <c r="D4348" s="327">
        <v>0</v>
      </c>
      <c r="E4348" s="76">
        <v>0</v>
      </c>
    </row>
    <row r="4349" spans="1:5" ht="12.75">
      <c r="A4349" s="328" t="s">
        <v>288</v>
      </c>
      <c r="B4349" s="328" t="s">
        <v>289</v>
      </c>
      <c r="C4349" s="329" t="s">
        <v>115</v>
      </c>
      <c r="D4349" s="329">
        <v>0</v>
      </c>
      <c r="E4349" s="366" t="s">
        <v>115</v>
      </c>
    </row>
    <row r="4350" spans="1:5" ht="12.75">
      <c r="A4350" s="33" t="s">
        <v>369</v>
      </c>
      <c r="B4350" s="33" t="s">
        <v>206</v>
      </c>
      <c r="C4350" s="327">
        <v>50000</v>
      </c>
      <c r="D4350" s="327">
        <v>0</v>
      </c>
      <c r="E4350" s="76">
        <v>0</v>
      </c>
    </row>
    <row r="4351" spans="1:5" ht="12.75">
      <c r="A4351" s="328" t="s">
        <v>1348</v>
      </c>
      <c r="B4351" s="328" t="s">
        <v>1349</v>
      </c>
      <c r="C4351" s="329" t="s">
        <v>115</v>
      </c>
      <c r="D4351" s="329">
        <v>0</v>
      </c>
      <c r="E4351" s="366" t="s">
        <v>115</v>
      </c>
    </row>
    <row r="4352" spans="1:5" ht="12.75">
      <c r="A4352" s="325" t="s">
        <v>716</v>
      </c>
      <c r="B4352" s="325" t="s">
        <v>1033</v>
      </c>
      <c r="C4352" s="326">
        <v>20000</v>
      </c>
      <c r="D4352" s="326">
        <v>0</v>
      </c>
      <c r="E4352" s="365">
        <v>0</v>
      </c>
    </row>
    <row r="4353" spans="1:5" ht="12.75">
      <c r="A4353" s="401" t="s">
        <v>667</v>
      </c>
      <c r="B4353" s="402"/>
      <c r="C4353" s="322">
        <v>20000</v>
      </c>
      <c r="D4353" s="322">
        <v>0</v>
      </c>
      <c r="E4353" s="361">
        <v>0</v>
      </c>
    </row>
    <row r="4354" spans="1:5" ht="12.75">
      <c r="A4354" s="401" t="s">
        <v>668</v>
      </c>
      <c r="B4354" s="402"/>
      <c r="C4354" s="322">
        <v>20000</v>
      </c>
      <c r="D4354" s="322">
        <v>0</v>
      </c>
      <c r="E4354" s="361">
        <v>0</v>
      </c>
    </row>
    <row r="4355" spans="1:5" ht="12.75">
      <c r="A4355" s="33" t="s">
        <v>364</v>
      </c>
      <c r="B4355" s="33" t="s">
        <v>205</v>
      </c>
      <c r="C4355" s="327">
        <v>20000</v>
      </c>
      <c r="D4355" s="327">
        <v>0</v>
      </c>
      <c r="E4355" s="76">
        <v>0</v>
      </c>
    </row>
    <row r="4356" spans="1:5" ht="12.75">
      <c r="A4356" s="328" t="s">
        <v>365</v>
      </c>
      <c r="B4356" s="328" t="s">
        <v>366</v>
      </c>
      <c r="C4356" s="329" t="s">
        <v>115</v>
      </c>
      <c r="D4356" s="329">
        <v>0</v>
      </c>
      <c r="E4356" s="366" t="s">
        <v>115</v>
      </c>
    </row>
    <row r="4357" spans="1:5" ht="12.75">
      <c r="A4357" s="325" t="s">
        <v>678</v>
      </c>
      <c r="B4357" s="325" t="s">
        <v>1034</v>
      </c>
      <c r="C4357" s="326">
        <v>400000</v>
      </c>
      <c r="D4357" s="326">
        <v>0</v>
      </c>
      <c r="E4357" s="365">
        <v>0</v>
      </c>
    </row>
    <row r="4358" spans="1:5" ht="12.75">
      <c r="A4358" s="401" t="s">
        <v>667</v>
      </c>
      <c r="B4358" s="402"/>
      <c r="C4358" s="322">
        <v>400000</v>
      </c>
      <c r="D4358" s="322">
        <v>0</v>
      </c>
      <c r="E4358" s="361">
        <v>0</v>
      </c>
    </row>
    <row r="4359" spans="1:5" ht="12.75">
      <c r="A4359" s="401" t="s">
        <v>668</v>
      </c>
      <c r="B4359" s="402"/>
      <c r="C4359" s="322">
        <v>150000</v>
      </c>
      <c r="D4359" s="322">
        <v>0</v>
      </c>
      <c r="E4359" s="361">
        <v>0</v>
      </c>
    </row>
    <row r="4360" spans="1:5" ht="12.75">
      <c r="A4360" s="33" t="s">
        <v>369</v>
      </c>
      <c r="B4360" s="33" t="s">
        <v>206</v>
      </c>
      <c r="C4360" s="327">
        <v>150000</v>
      </c>
      <c r="D4360" s="327">
        <v>0</v>
      </c>
      <c r="E4360" s="76">
        <v>0</v>
      </c>
    </row>
    <row r="4361" spans="1:5" ht="12.75">
      <c r="A4361" s="328" t="s">
        <v>370</v>
      </c>
      <c r="B4361" s="328" t="s">
        <v>1282</v>
      </c>
      <c r="C4361" s="329" t="s">
        <v>115</v>
      </c>
      <c r="D4361" s="329">
        <v>0</v>
      </c>
      <c r="E4361" s="366" t="s">
        <v>115</v>
      </c>
    </row>
    <row r="4362" spans="1:5" ht="12.75">
      <c r="A4362" s="401" t="s">
        <v>778</v>
      </c>
      <c r="B4362" s="402"/>
      <c r="C4362" s="322">
        <v>250000</v>
      </c>
      <c r="D4362" s="322">
        <v>0</v>
      </c>
      <c r="E4362" s="361">
        <v>0</v>
      </c>
    </row>
    <row r="4363" spans="1:5" ht="12.75">
      <c r="A4363" s="33" t="s">
        <v>369</v>
      </c>
      <c r="B4363" s="33" t="s">
        <v>206</v>
      </c>
      <c r="C4363" s="327">
        <v>250000</v>
      </c>
      <c r="D4363" s="327">
        <v>0</v>
      </c>
      <c r="E4363" s="76">
        <v>0</v>
      </c>
    </row>
    <row r="4364" spans="1:5" ht="12.75">
      <c r="A4364" s="328" t="s">
        <v>370</v>
      </c>
      <c r="B4364" s="328" t="s">
        <v>1282</v>
      </c>
      <c r="C4364" s="329" t="s">
        <v>115</v>
      </c>
      <c r="D4364" s="329">
        <v>0</v>
      </c>
      <c r="E4364" s="366" t="s">
        <v>115</v>
      </c>
    </row>
    <row r="4365" spans="1:5" ht="12.75">
      <c r="A4365" s="325" t="s">
        <v>738</v>
      </c>
      <c r="B4365" s="325" t="s">
        <v>1284</v>
      </c>
      <c r="C4365" s="326">
        <v>200000</v>
      </c>
      <c r="D4365" s="326">
        <v>0</v>
      </c>
      <c r="E4365" s="365">
        <v>0</v>
      </c>
    </row>
    <row r="4366" spans="1:5" ht="12.75">
      <c r="A4366" s="401" t="s">
        <v>667</v>
      </c>
      <c r="B4366" s="402"/>
      <c r="C4366" s="322">
        <v>200000</v>
      </c>
      <c r="D4366" s="322">
        <v>0</v>
      </c>
      <c r="E4366" s="361">
        <v>0</v>
      </c>
    </row>
    <row r="4367" spans="1:5" ht="12.75">
      <c r="A4367" s="401" t="s">
        <v>668</v>
      </c>
      <c r="B4367" s="402"/>
      <c r="C4367" s="322">
        <v>200000</v>
      </c>
      <c r="D4367" s="322">
        <v>0</v>
      </c>
      <c r="E4367" s="361">
        <v>0</v>
      </c>
    </row>
    <row r="4368" spans="1:5" ht="12.75">
      <c r="A4368" s="33" t="s">
        <v>427</v>
      </c>
      <c r="B4368" s="33" t="s">
        <v>428</v>
      </c>
      <c r="C4368" s="327">
        <v>200000</v>
      </c>
      <c r="D4368" s="327">
        <v>0</v>
      </c>
      <c r="E4368" s="76">
        <v>0</v>
      </c>
    </row>
    <row r="4369" spans="1:5" ht="12.75">
      <c r="A4369" s="328" t="s">
        <v>429</v>
      </c>
      <c r="B4369" s="328" t="s">
        <v>428</v>
      </c>
      <c r="C4369" s="329" t="s">
        <v>115</v>
      </c>
      <c r="D4369" s="329">
        <v>0</v>
      </c>
      <c r="E4369" s="366" t="s">
        <v>115</v>
      </c>
    </row>
    <row r="4370" spans="1:5" ht="12.75">
      <c r="A4370" s="325" t="s">
        <v>694</v>
      </c>
      <c r="B4370" s="325" t="s">
        <v>1461</v>
      </c>
      <c r="C4370" s="326">
        <v>100000</v>
      </c>
      <c r="D4370" s="326">
        <v>0</v>
      </c>
      <c r="E4370" s="365">
        <v>0</v>
      </c>
    </row>
    <row r="4371" spans="1:5" ht="12.75">
      <c r="A4371" s="401" t="s">
        <v>667</v>
      </c>
      <c r="B4371" s="402"/>
      <c r="C4371" s="322">
        <v>100000</v>
      </c>
      <c r="D4371" s="322">
        <v>0</v>
      </c>
      <c r="E4371" s="361">
        <v>0</v>
      </c>
    </row>
    <row r="4372" spans="1:5" ht="12.75">
      <c r="A4372" s="401" t="s">
        <v>668</v>
      </c>
      <c r="B4372" s="402"/>
      <c r="C4372" s="322">
        <v>100000</v>
      </c>
      <c r="D4372" s="322">
        <v>0</v>
      </c>
      <c r="E4372" s="361">
        <v>0</v>
      </c>
    </row>
    <row r="4373" spans="1:5" ht="12.75">
      <c r="A4373" s="33" t="s">
        <v>427</v>
      </c>
      <c r="B4373" s="33" t="s">
        <v>428</v>
      </c>
      <c r="C4373" s="327">
        <v>100000</v>
      </c>
      <c r="D4373" s="327">
        <v>0</v>
      </c>
      <c r="E4373" s="76">
        <v>0</v>
      </c>
    </row>
    <row r="4374" spans="1:5" ht="12.75">
      <c r="A4374" s="328" t="s">
        <v>429</v>
      </c>
      <c r="B4374" s="328" t="s">
        <v>428</v>
      </c>
      <c r="C4374" s="329" t="s">
        <v>115</v>
      </c>
      <c r="D4374" s="329">
        <v>0</v>
      </c>
      <c r="E4374" s="366" t="s">
        <v>115</v>
      </c>
    </row>
    <row r="4375" spans="1:5" ht="12.75">
      <c r="A4375" s="403" t="s">
        <v>1035</v>
      </c>
      <c r="B4375" s="402"/>
      <c r="C4375" s="321">
        <v>961000</v>
      </c>
      <c r="D4375" s="321">
        <v>459353.36</v>
      </c>
      <c r="E4375" s="363">
        <v>47.8</v>
      </c>
    </row>
    <row r="4376" spans="1:5" ht="12.75">
      <c r="A4376" s="403" t="s">
        <v>1036</v>
      </c>
      <c r="B4376" s="402"/>
      <c r="C4376" s="321">
        <v>961000</v>
      </c>
      <c r="D4376" s="321">
        <v>459353.36</v>
      </c>
      <c r="E4376" s="363">
        <v>47.8</v>
      </c>
    </row>
    <row r="4377" spans="1:5" ht="12.75">
      <c r="A4377" s="401" t="s">
        <v>665</v>
      </c>
      <c r="B4377" s="402"/>
      <c r="C4377" s="322">
        <v>961000</v>
      </c>
      <c r="D4377" s="322">
        <v>459353.36</v>
      </c>
      <c r="E4377" s="361">
        <v>47.8</v>
      </c>
    </row>
    <row r="4378" spans="1:5" ht="12.75">
      <c r="A4378" s="401" t="s">
        <v>666</v>
      </c>
      <c r="B4378" s="402"/>
      <c r="C4378" s="322">
        <v>961000</v>
      </c>
      <c r="D4378" s="322">
        <v>459353.36</v>
      </c>
      <c r="E4378" s="361">
        <v>47.8</v>
      </c>
    </row>
    <row r="4379" spans="1:5" ht="12.75">
      <c r="A4379" s="323" t="s">
        <v>674</v>
      </c>
      <c r="B4379" s="323" t="s">
        <v>675</v>
      </c>
      <c r="C4379" s="324">
        <v>961000</v>
      </c>
      <c r="D4379" s="324">
        <v>459353.36</v>
      </c>
      <c r="E4379" s="364">
        <v>47.8</v>
      </c>
    </row>
    <row r="4380" spans="1:5" ht="12.75">
      <c r="A4380" s="325" t="s">
        <v>676</v>
      </c>
      <c r="B4380" s="325" t="s">
        <v>677</v>
      </c>
      <c r="C4380" s="326">
        <v>961000</v>
      </c>
      <c r="D4380" s="326">
        <v>459353.36</v>
      </c>
      <c r="E4380" s="365">
        <v>47.8</v>
      </c>
    </row>
    <row r="4381" spans="1:5" ht="12.75">
      <c r="A4381" s="401" t="s">
        <v>665</v>
      </c>
      <c r="B4381" s="402"/>
      <c r="C4381" s="322">
        <v>961000</v>
      </c>
      <c r="D4381" s="322">
        <v>459353.36</v>
      </c>
      <c r="E4381" s="361">
        <v>47.8</v>
      </c>
    </row>
    <row r="4382" spans="1:5" ht="12.75">
      <c r="A4382" s="401" t="s">
        <v>666</v>
      </c>
      <c r="B4382" s="402"/>
      <c r="C4382" s="322">
        <v>961000</v>
      </c>
      <c r="D4382" s="322">
        <v>459353.36</v>
      </c>
      <c r="E4382" s="361">
        <v>47.8</v>
      </c>
    </row>
    <row r="4383" spans="1:5" ht="12.75">
      <c r="A4383" s="33" t="s">
        <v>243</v>
      </c>
      <c r="B4383" s="33" t="s">
        <v>244</v>
      </c>
      <c r="C4383" s="327">
        <v>720000</v>
      </c>
      <c r="D4383" s="327">
        <v>358951.65</v>
      </c>
      <c r="E4383" s="76">
        <v>49.85</v>
      </c>
    </row>
    <row r="4384" spans="1:5" ht="12.75">
      <c r="A4384" s="328" t="s">
        <v>245</v>
      </c>
      <c r="B4384" s="328" t="s">
        <v>246</v>
      </c>
      <c r="C4384" s="329" t="s">
        <v>115</v>
      </c>
      <c r="D4384" s="329">
        <v>358951.65</v>
      </c>
      <c r="E4384" s="366" t="s">
        <v>115</v>
      </c>
    </row>
    <row r="4385" spans="1:5" ht="12.75">
      <c r="A4385" s="33" t="s">
        <v>249</v>
      </c>
      <c r="B4385" s="33" t="s">
        <v>250</v>
      </c>
      <c r="C4385" s="327">
        <v>42000</v>
      </c>
      <c r="D4385" s="327">
        <v>12499.8</v>
      </c>
      <c r="E4385" s="76">
        <v>29.76</v>
      </c>
    </row>
    <row r="4386" spans="1:5" ht="12.75">
      <c r="A4386" s="328" t="s">
        <v>251</v>
      </c>
      <c r="B4386" s="328" t="s">
        <v>250</v>
      </c>
      <c r="C4386" s="329" t="s">
        <v>115</v>
      </c>
      <c r="D4386" s="329">
        <v>12499.8</v>
      </c>
      <c r="E4386" s="366" t="s">
        <v>115</v>
      </c>
    </row>
    <row r="4387" spans="1:5" ht="12.75">
      <c r="A4387" s="33" t="s">
        <v>252</v>
      </c>
      <c r="B4387" s="33" t="s">
        <v>253</v>
      </c>
      <c r="C4387" s="327">
        <v>119000</v>
      </c>
      <c r="D4387" s="327">
        <v>59226.99</v>
      </c>
      <c r="E4387" s="76">
        <v>49.77</v>
      </c>
    </row>
    <row r="4388" spans="1:5" ht="12.75">
      <c r="A4388" s="328" t="s">
        <v>256</v>
      </c>
      <c r="B4388" s="328" t="s">
        <v>257</v>
      </c>
      <c r="C4388" s="329" t="s">
        <v>115</v>
      </c>
      <c r="D4388" s="329">
        <v>59226.99</v>
      </c>
      <c r="E4388" s="366" t="s">
        <v>115</v>
      </c>
    </row>
    <row r="4389" spans="1:5" ht="12.75">
      <c r="A4389" s="33" t="s">
        <v>260</v>
      </c>
      <c r="B4389" s="33" t="s">
        <v>261</v>
      </c>
      <c r="C4389" s="327">
        <v>39000</v>
      </c>
      <c r="D4389" s="327">
        <v>17279.6</v>
      </c>
      <c r="E4389" s="76">
        <v>44.31</v>
      </c>
    </row>
    <row r="4390" spans="1:5" ht="12.75">
      <c r="A4390" s="328" t="s">
        <v>262</v>
      </c>
      <c r="B4390" s="328" t="s">
        <v>263</v>
      </c>
      <c r="C4390" s="329" t="s">
        <v>115</v>
      </c>
      <c r="D4390" s="329">
        <v>210</v>
      </c>
      <c r="E4390" s="366" t="s">
        <v>115</v>
      </c>
    </row>
    <row r="4391" spans="1:5" ht="12.75">
      <c r="A4391" s="328" t="s">
        <v>264</v>
      </c>
      <c r="B4391" s="328" t="s">
        <v>265</v>
      </c>
      <c r="C4391" s="329" t="s">
        <v>115</v>
      </c>
      <c r="D4391" s="329">
        <v>17069.6</v>
      </c>
      <c r="E4391" s="366" t="s">
        <v>115</v>
      </c>
    </row>
    <row r="4392" spans="1:5" ht="12.75">
      <c r="A4392" s="328" t="s">
        <v>266</v>
      </c>
      <c r="B4392" s="328" t="s">
        <v>267</v>
      </c>
      <c r="C4392" s="329" t="s">
        <v>115</v>
      </c>
      <c r="D4392" s="329">
        <v>0</v>
      </c>
      <c r="E4392" s="366" t="s">
        <v>115</v>
      </c>
    </row>
    <row r="4393" spans="1:5" ht="12.75">
      <c r="A4393" s="33" t="s">
        <v>270</v>
      </c>
      <c r="B4393" s="33" t="s">
        <v>271</v>
      </c>
      <c r="C4393" s="327">
        <v>16000</v>
      </c>
      <c r="D4393" s="327">
        <v>7385.12</v>
      </c>
      <c r="E4393" s="76">
        <v>46.16</v>
      </c>
    </row>
    <row r="4394" spans="1:5" ht="12.75">
      <c r="A4394" s="328" t="s">
        <v>272</v>
      </c>
      <c r="B4394" s="328" t="s">
        <v>273</v>
      </c>
      <c r="C4394" s="329" t="s">
        <v>115</v>
      </c>
      <c r="D4394" s="329">
        <v>7385.12</v>
      </c>
      <c r="E4394" s="366" t="s">
        <v>115</v>
      </c>
    </row>
    <row r="4395" spans="1:5" ht="12.75">
      <c r="A4395" s="33" t="s">
        <v>284</v>
      </c>
      <c r="B4395" s="33" t="s">
        <v>285</v>
      </c>
      <c r="C4395" s="327">
        <v>23000</v>
      </c>
      <c r="D4395" s="327">
        <v>4010.2</v>
      </c>
      <c r="E4395" s="76">
        <v>17.44</v>
      </c>
    </row>
    <row r="4396" spans="1:5" ht="12.75">
      <c r="A4396" s="328" t="s">
        <v>286</v>
      </c>
      <c r="B4396" s="328" t="s">
        <v>287</v>
      </c>
      <c r="C4396" s="329" t="s">
        <v>115</v>
      </c>
      <c r="D4396" s="329">
        <v>2806.36</v>
      </c>
      <c r="E4396" s="366" t="s">
        <v>115</v>
      </c>
    </row>
    <row r="4397" spans="1:5" ht="12.75">
      <c r="A4397" s="328" t="s">
        <v>290</v>
      </c>
      <c r="B4397" s="328" t="s">
        <v>291</v>
      </c>
      <c r="C4397" s="329" t="s">
        <v>115</v>
      </c>
      <c r="D4397" s="329">
        <v>0</v>
      </c>
      <c r="E4397" s="366" t="s">
        <v>115</v>
      </c>
    </row>
    <row r="4398" spans="1:5" ht="12.75">
      <c r="A4398" s="328" t="s">
        <v>298</v>
      </c>
      <c r="B4398" s="328" t="s">
        <v>299</v>
      </c>
      <c r="C4398" s="329" t="s">
        <v>115</v>
      </c>
      <c r="D4398" s="329">
        <v>0</v>
      </c>
      <c r="E4398" s="366" t="s">
        <v>115</v>
      </c>
    </row>
    <row r="4399" spans="1:5" ht="12.75">
      <c r="A4399" s="328" t="s">
        <v>302</v>
      </c>
      <c r="B4399" s="328" t="s">
        <v>303</v>
      </c>
      <c r="C4399" s="329" t="s">
        <v>115</v>
      </c>
      <c r="D4399" s="329">
        <v>1203.84</v>
      </c>
      <c r="E4399" s="366" t="s">
        <v>115</v>
      </c>
    </row>
    <row r="4400" spans="1:5" ht="12.75">
      <c r="A4400" s="33" t="s">
        <v>307</v>
      </c>
      <c r="B4400" s="33" t="s">
        <v>308</v>
      </c>
      <c r="C4400" s="327">
        <v>2000</v>
      </c>
      <c r="D4400" s="327">
        <v>0</v>
      </c>
      <c r="E4400" s="76">
        <v>0</v>
      </c>
    </row>
    <row r="4401" spans="1:5" ht="12.75">
      <c r="A4401" s="328" t="s">
        <v>316</v>
      </c>
      <c r="B4401" s="328" t="s">
        <v>317</v>
      </c>
      <c r="C4401" s="329" t="s">
        <v>115</v>
      </c>
      <c r="D4401" s="329">
        <v>0</v>
      </c>
      <c r="E4401" s="366" t="s">
        <v>115</v>
      </c>
    </row>
    <row r="4402" spans="1:5" ht="12.75">
      <c r="A4402" s="328" t="s">
        <v>319</v>
      </c>
      <c r="B4402" s="328" t="s">
        <v>308</v>
      </c>
      <c r="C4402" s="329" t="s">
        <v>115</v>
      </c>
      <c r="D4402" s="329">
        <v>0</v>
      </c>
      <c r="E4402" s="366" t="s">
        <v>115</v>
      </c>
    </row>
  </sheetData>
  <sheetProtection/>
  <mergeCells count="1189">
    <mergeCell ref="A8:B8"/>
    <mergeCell ref="A9:B9"/>
    <mergeCell ref="A6:B6"/>
    <mergeCell ref="A7:B7"/>
    <mergeCell ref="A3:B3"/>
    <mergeCell ref="A4:B4"/>
    <mergeCell ref="A5:B5"/>
    <mergeCell ref="A14:B14"/>
    <mergeCell ref="A15:B15"/>
    <mergeCell ref="A12:B12"/>
    <mergeCell ref="A13:B13"/>
    <mergeCell ref="A10:B10"/>
    <mergeCell ref="A11:B11"/>
    <mergeCell ref="A20:B20"/>
    <mergeCell ref="A21:B21"/>
    <mergeCell ref="A18:B18"/>
    <mergeCell ref="A19:B19"/>
    <mergeCell ref="A16:B16"/>
    <mergeCell ref="A17:B17"/>
    <mergeCell ref="A51:B51"/>
    <mergeCell ref="A52:B52"/>
    <mergeCell ref="A26:B26"/>
    <mergeCell ref="A27:B27"/>
    <mergeCell ref="A22:B22"/>
    <mergeCell ref="A23:B23"/>
    <mergeCell ref="A77:B77"/>
    <mergeCell ref="A78:B78"/>
    <mergeCell ref="A71:B71"/>
    <mergeCell ref="A72:B72"/>
    <mergeCell ref="A56:B56"/>
    <mergeCell ref="A57:B57"/>
    <mergeCell ref="A123:B123"/>
    <mergeCell ref="A119:B119"/>
    <mergeCell ref="A120:B120"/>
    <mergeCell ref="A104:B104"/>
    <mergeCell ref="A105:B105"/>
    <mergeCell ref="A90:B90"/>
    <mergeCell ref="A91:B91"/>
    <mergeCell ref="A148:B148"/>
    <mergeCell ref="A149:B149"/>
    <mergeCell ref="A143:B143"/>
    <mergeCell ref="A144:B144"/>
    <mergeCell ref="A133:B133"/>
    <mergeCell ref="A134:B134"/>
    <mergeCell ref="A164:B164"/>
    <mergeCell ref="A165:B165"/>
    <mergeCell ref="A159:B159"/>
    <mergeCell ref="A160:B160"/>
    <mergeCell ref="A152:B152"/>
    <mergeCell ref="A153:B153"/>
    <mergeCell ref="A180:B180"/>
    <mergeCell ref="A181:B181"/>
    <mergeCell ref="A174:B174"/>
    <mergeCell ref="A175:B175"/>
    <mergeCell ref="A169:B169"/>
    <mergeCell ref="A170:B170"/>
    <mergeCell ref="A197:B197"/>
    <mergeCell ref="A198:B198"/>
    <mergeCell ref="A192:B192"/>
    <mergeCell ref="A193:B193"/>
    <mergeCell ref="A186:B186"/>
    <mergeCell ref="A187:B187"/>
    <mergeCell ref="A220:B220"/>
    <mergeCell ref="A221:B221"/>
    <mergeCell ref="A207:B207"/>
    <mergeCell ref="A208:B208"/>
    <mergeCell ref="A202:B202"/>
    <mergeCell ref="A203:B203"/>
    <mergeCell ref="A244:B244"/>
    <mergeCell ref="A245:B245"/>
    <mergeCell ref="A239:B239"/>
    <mergeCell ref="A240:B240"/>
    <mergeCell ref="A234:B234"/>
    <mergeCell ref="A235:B235"/>
    <mergeCell ref="A262:B262"/>
    <mergeCell ref="A263:B263"/>
    <mergeCell ref="A255:B255"/>
    <mergeCell ref="A256:B256"/>
    <mergeCell ref="A250:B250"/>
    <mergeCell ref="A251:B251"/>
    <mergeCell ref="A289:B289"/>
    <mergeCell ref="A290:B290"/>
    <mergeCell ref="A284:B284"/>
    <mergeCell ref="A285:B285"/>
    <mergeCell ref="A274:B274"/>
    <mergeCell ref="A275:B275"/>
    <mergeCell ref="A334:B334"/>
    <mergeCell ref="A335:B335"/>
    <mergeCell ref="A322:B322"/>
    <mergeCell ref="A323:B323"/>
    <mergeCell ref="A302:B302"/>
    <mergeCell ref="A303:B303"/>
    <mergeCell ref="A365:B365"/>
    <mergeCell ref="A366:B366"/>
    <mergeCell ref="A353:B353"/>
    <mergeCell ref="A354:B354"/>
    <mergeCell ref="A341:B341"/>
    <mergeCell ref="A342:B342"/>
    <mergeCell ref="A386:B386"/>
    <mergeCell ref="A387:B387"/>
    <mergeCell ref="A381:B381"/>
    <mergeCell ref="A382:B382"/>
    <mergeCell ref="A370:B370"/>
    <mergeCell ref="A371:B371"/>
    <mergeCell ref="A401:B401"/>
    <mergeCell ref="A402:B402"/>
    <mergeCell ref="A396:B396"/>
    <mergeCell ref="A397:B397"/>
    <mergeCell ref="A391:B391"/>
    <mergeCell ref="A392:B392"/>
    <mergeCell ref="A420:B420"/>
    <mergeCell ref="A421:B421"/>
    <mergeCell ref="A413:B413"/>
    <mergeCell ref="A414:B414"/>
    <mergeCell ref="A407:B407"/>
    <mergeCell ref="A408:B408"/>
    <mergeCell ref="A433:B433"/>
    <mergeCell ref="A434:B434"/>
    <mergeCell ref="A429:B429"/>
    <mergeCell ref="A430:B430"/>
    <mergeCell ref="A425:B425"/>
    <mergeCell ref="A426:B426"/>
    <mergeCell ref="A450:B450"/>
    <mergeCell ref="A451:B451"/>
    <mergeCell ref="A447:B447"/>
    <mergeCell ref="A439:B439"/>
    <mergeCell ref="A440:B440"/>
    <mergeCell ref="A435:B435"/>
    <mergeCell ref="A436:B436"/>
    <mergeCell ref="A476:B476"/>
    <mergeCell ref="A477:B477"/>
    <mergeCell ref="A473:B473"/>
    <mergeCell ref="A460:B460"/>
    <mergeCell ref="A461:B461"/>
    <mergeCell ref="A457:B457"/>
    <mergeCell ref="A492:B492"/>
    <mergeCell ref="A493:B493"/>
    <mergeCell ref="A490:B490"/>
    <mergeCell ref="A491:B491"/>
    <mergeCell ref="A488:B488"/>
    <mergeCell ref="A489:B489"/>
    <mergeCell ref="A500:B500"/>
    <mergeCell ref="A501:B501"/>
    <mergeCell ref="A496:B496"/>
    <mergeCell ref="A497:B497"/>
    <mergeCell ref="A494:B494"/>
    <mergeCell ref="A495:B495"/>
    <mergeCell ref="A604:B604"/>
    <mergeCell ref="A605:B605"/>
    <mergeCell ref="A571:B571"/>
    <mergeCell ref="A533:B533"/>
    <mergeCell ref="A534:B534"/>
    <mergeCell ref="A520:B520"/>
    <mergeCell ref="A521:B521"/>
    <mergeCell ref="A655:B655"/>
    <mergeCell ref="A656:B656"/>
    <mergeCell ref="A651:B651"/>
    <mergeCell ref="A652:B652"/>
    <mergeCell ref="A643:B643"/>
    <mergeCell ref="A644:B644"/>
    <mergeCell ref="A661:B661"/>
    <mergeCell ref="A662:B662"/>
    <mergeCell ref="A659:B659"/>
    <mergeCell ref="A660:B660"/>
    <mergeCell ref="A657:B657"/>
    <mergeCell ref="A658:B658"/>
    <mergeCell ref="A691:B691"/>
    <mergeCell ref="A692:B692"/>
    <mergeCell ref="A668:B668"/>
    <mergeCell ref="A669:B669"/>
    <mergeCell ref="A665:B665"/>
    <mergeCell ref="A663:B663"/>
    <mergeCell ref="A664:B664"/>
    <mergeCell ref="A707:B707"/>
    <mergeCell ref="A708:B708"/>
    <mergeCell ref="A703:B703"/>
    <mergeCell ref="A704:B704"/>
    <mergeCell ref="A696:B696"/>
    <mergeCell ref="A697:B697"/>
    <mergeCell ref="A727:B727"/>
    <mergeCell ref="A728:B728"/>
    <mergeCell ref="A718:B718"/>
    <mergeCell ref="A719:B719"/>
    <mergeCell ref="A713:B713"/>
    <mergeCell ref="A714:B714"/>
    <mergeCell ref="A733:B733"/>
    <mergeCell ref="A734:B734"/>
    <mergeCell ref="A731:B731"/>
    <mergeCell ref="A732:B732"/>
    <mergeCell ref="A729:B729"/>
    <mergeCell ref="A730:B730"/>
    <mergeCell ref="A739:B739"/>
    <mergeCell ref="A740:B740"/>
    <mergeCell ref="A737:B737"/>
    <mergeCell ref="A738:B738"/>
    <mergeCell ref="A735:B735"/>
    <mergeCell ref="A736:B736"/>
    <mergeCell ref="A770:B770"/>
    <mergeCell ref="A771:B771"/>
    <mergeCell ref="A746:B746"/>
    <mergeCell ref="A747:B747"/>
    <mergeCell ref="A743:B743"/>
    <mergeCell ref="A741:B741"/>
    <mergeCell ref="A742:B742"/>
    <mergeCell ref="A795:B795"/>
    <mergeCell ref="A796:B796"/>
    <mergeCell ref="A787:B787"/>
    <mergeCell ref="A788:B788"/>
    <mergeCell ref="A775:B775"/>
    <mergeCell ref="A776:B776"/>
    <mergeCell ref="A815:B815"/>
    <mergeCell ref="A816:B816"/>
    <mergeCell ref="A807:B807"/>
    <mergeCell ref="A808:B808"/>
    <mergeCell ref="A802:B802"/>
    <mergeCell ref="A803:B803"/>
    <mergeCell ref="A835:B835"/>
    <mergeCell ref="A836:B836"/>
    <mergeCell ref="A828:B828"/>
    <mergeCell ref="A829:B829"/>
    <mergeCell ref="A822:B822"/>
    <mergeCell ref="A823:B823"/>
    <mergeCell ref="A848:B848"/>
    <mergeCell ref="A849:B849"/>
    <mergeCell ref="A844:B844"/>
    <mergeCell ref="A845:B845"/>
    <mergeCell ref="A839:B839"/>
    <mergeCell ref="A840:B840"/>
    <mergeCell ref="A864:B864"/>
    <mergeCell ref="A865:B865"/>
    <mergeCell ref="A859:B859"/>
    <mergeCell ref="A860:B860"/>
    <mergeCell ref="A854:B854"/>
    <mergeCell ref="A855:B855"/>
    <mergeCell ref="A879:B879"/>
    <mergeCell ref="A880:B880"/>
    <mergeCell ref="A874:B874"/>
    <mergeCell ref="A875:B875"/>
    <mergeCell ref="A869:B869"/>
    <mergeCell ref="A870:B870"/>
    <mergeCell ref="A902:B902"/>
    <mergeCell ref="A903:B903"/>
    <mergeCell ref="A897:B897"/>
    <mergeCell ref="A898:B898"/>
    <mergeCell ref="A892:B892"/>
    <mergeCell ref="A893:B893"/>
    <mergeCell ref="A919:B919"/>
    <mergeCell ref="A920:B920"/>
    <mergeCell ref="A912:B912"/>
    <mergeCell ref="A913:B913"/>
    <mergeCell ref="A907:B907"/>
    <mergeCell ref="A908:B908"/>
    <mergeCell ref="A935:B935"/>
    <mergeCell ref="A936:B936"/>
    <mergeCell ref="A930:B930"/>
    <mergeCell ref="A931:B931"/>
    <mergeCell ref="A924:B924"/>
    <mergeCell ref="A925:B925"/>
    <mergeCell ref="A959:B959"/>
    <mergeCell ref="A960:B960"/>
    <mergeCell ref="A955:B955"/>
    <mergeCell ref="A956:B956"/>
    <mergeCell ref="A946:B946"/>
    <mergeCell ref="A947:B947"/>
    <mergeCell ref="A982:B982"/>
    <mergeCell ref="A983:B983"/>
    <mergeCell ref="A976:B976"/>
    <mergeCell ref="A977:B977"/>
    <mergeCell ref="A964:B964"/>
    <mergeCell ref="A965:B965"/>
    <mergeCell ref="A998:B998"/>
    <mergeCell ref="A999:B999"/>
    <mergeCell ref="A991:B991"/>
    <mergeCell ref="A992:B992"/>
    <mergeCell ref="A986:B986"/>
    <mergeCell ref="A987:B987"/>
    <mergeCell ref="A1015:B1015"/>
    <mergeCell ref="A1016:B1016"/>
    <mergeCell ref="A1010:B1010"/>
    <mergeCell ref="A1011:B1011"/>
    <mergeCell ref="A1005:B1005"/>
    <mergeCell ref="A1006:B1006"/>
    <mergeCell ref="A1033:B1033"/>
    <mergeCell ref="A1034:B1034"/>
    <mergeCell ref="A1027:B1027"/>
    <mergeCell ref="A1028:B1028"/>
    <mergeCell ref="A1022:B1022"/>
    <mergeCell ref="A1023:B1023"/>
    <mergeCell ref="A1048:B1048"/>
    <mergeCell ref="A1049:B1049"/>
    <mergeCell ref="A1044:B1044"/>
    <mergeCell ref="A1045:B1045"/>
    <mergeCell ref="A1040:B1040"/>
    <mergeCell ref="A1041:B1041"/>
    <mergeCell ref="A1062:B1062"/>
    <mergeCell ref="A1063:B1063"/>
    <mergeCell ref="A1057:B1057"/>
    <mergeCell ref="A1058:B1058"/>
    <mergeCell ref="A1052:B1052"/>
    <mergeCell ref="A1053:B1053"/>
    <mergeCell ref="A1076:B1076"/>
    <mergeCell ref="A1077:B1077"/>
    <mergeCell ref="A1071:B1071"/>
    <mergeCell ref="A1072:B1072"/>
    <mergeCell ref="A1066:B1066"/>
    <mergeCell ref="A1067:B1067"/>
    <mergeCell ref="A1092:B1092"/>
    <mergeCell ref="A1093:B1093"/>
    <mergeCell ref="A1087:B1087"/>
    <mergeCell ref="A1088:B1088"/>
    <mergeCell ref="A1082:B1082"/>
    <mergeCell ref="A1083:B1083"/>
    <mergeCell ref="A1107:B1107"/>
    <mergeCell ref="A1108:B1108"/>
    <mergeCell ref="A1102:B1102"/>
    <mergeCell ref="A1103:B1103"/>
    <mergeCell ref="A1097:B1097"/>
    <mergeCell ref="A1098:B1098"/>
    <mergeCell ref="A1122:B1122"/>
    <mergeCell ref="A1123:B1123"/>
    <mergeCell ref="A1117:B1117"/>
    <mergeCell ref="A1118:B1118"/>
    <mergeCell ref="A1112:B1112"/>
    <mergeCell ref="A1113:B1113"/>
    <mergeCell ref="A1137:B1137"/>
    <mergeCell ref="A1138:B1138"/>
    <mergeCell ref="A1132:B1132"/>
    <mergeCell ref="A1133:B1133"/>
    <mergeCell ref="A1127:B1127"/>
    <mergeCell ref="A1128:B1128"/>
    <mergeCell ref="A1152:B1152"/>
    <mergeCell ref="A1153:B1153"/>
    <mergeCell ref="A1147:B1147"/>
    <mergeCell ref="A1148:B1148"/>
    <mergeCell ref="A1142:B1142"/>
    <mergeCell ref="A1143:B1143"/>
    <mergeCell ref="A1167:B1167"/>
    <mergeCell ref="A1168:B1168"/>
    <mergeCell ref="A1162:B1162"/>
    <mergeCell ref="A1163:B1163"/>
    <mergeCell ref="A1157:B1157"/>
    <mergeCell ref="A1158:B1158"/>
    <mergeCell ref="A1182:B1182"/>
    <mergeCell ref="A1183:B1183"/>
    <mergeCell ref="A1177:B1177"/>
    <mergeCell ref="A1178:B1178"/>
    <mergeCell ref="A1172:B1172"/>
    <mergeCell ref="A1173:B1173"/>
    <mergeCell ref="A1197:B1197"/>
    <mergeCell ref="A1198:B1198"/>
    <mergeCell ref="A1192:B1192"/>
    <mergeCell ref="A1193:B1193"/>
    <mergeCell ref="A1187:B1187"/>
    <mergeCell ref="A1188:B1188"/>
    <mergeCell ref="A1212:B1212"/>
    <mergeCell ref="A1213:B1213"/>
    <mergeCell ref="A1207:B1207"/>
    <mergeCell ref="A1208:B1208"/>
    <mergeCell ref="A1202:B1202"/>
    <mergeCell ref="A1203:B1203"/>
    <mergeCell ref="A1231:B1231"/>
    <mergeCell ref="A1232:B1232"/>
    <mergeCell ref="A1226:B1226"/>
    <mergeCell ref="A1227:B1227"/>
    <mergeCell ref="A1217:B1217"/>
    <mergeCell ref="A1218:B1218"/>
    <mergeCell ref="A1252:B1252"/>
    <mergeCell ref="A1253:B1253"/>
    <mergeCell ref="A1247:B1247"/>
    <mergeCell ref="A1248:B1248"/>
    <mergeCell ref="A1236:B1236"/>
    <mergeCell ref="A1237:B1237"/>
    <mergeCell ref="A1268:B1268"/>
    <mergeCell ref="A1269:B1269"/>
    <mergeCell ref="A1263:B1263"/>
    <mergeCell ref="A1264:B1264"/>
    <mergeCell ref="A1258:B1258"/>
    <mergeCell ref="A1259:B1259"/>
    <mergeCell ref="A1276:B1276"/>
    <mergeCell ref="A1277:B1277"/>
    <mergeCell ref="A1274:B1274"/>
    <mergeCell ref="A1275:B1275"/>
    <mergeCell ref="A1272:B1272"/>
    <mergeCell ref="A1273:B1273"/>
    <mergeCell ref="A1282:B1282"/>
    <mergeCell ref="A1283:B1283"/>
    <mergeCell ref="A1280:B1280"/>
    <mergeCell ref="A1281:B1281"/>
    <mergeCell ref="A1278:B1278"/>
    <mergeCell ref="A1279:B1279"/>
    <mergeCell ref="A1290:B1290"/>
    <mergeCell ref="A1291:B1291"/>
    <mergeCell ref="A1286:B1286"/>
    <mergeCell ref="A1287:B1287"/>
    <mergeCell ref="A1284:B1284"/>
    <mergeCell ref="A1285:B1285"/>
    <mergeCell ref="A1339:B1339"/>
    <mergeCell ref="A1340:B1340"/>
    <mergeCell ref="A1310:B1310"/>
    <mergeCell ref="A1311:B1311"/>
    <mergeCell ref="A1306:B1306"/>
    <mergeCell ref="A1307:B1307"/>
    <mergeCell ref="A1368:B1368"/>
    <mergeCell ref="A1369:B1369"/>
    <mergeCell ref="A1358:B1358"/>
    <mergeCell ref="A1359:B1359"/>
    <mergeCell ref="A1353:B1353"/>
    <mergeCell ref="A1354:B1354"/>
    <mergeCell ref="A1403:B1403"/>
    <mergeCell ref="A1404:B1404"/>
    <mergeCell ref="A1393:B1393"/>
    <mergeCell ref="A1383:B1383"/>
    <mergeCell ref="A1384:B1384"/>
    <mergeCell ref="A1373:B1373"/>
    <mergeCell ref="A1374:B1374"/>
    <mergeCell ref="A1420:B1420"/>
    <mergeCell ref="A1421:B1421"/>
    <mergeCell ref="A1412:B1412"/>
    <mergeCell ref="A1413:B1413"/>
    <mergeCell ref="A1408:B1408"/>
    <mergeCell ref="A1409:B1409"/>
    <mergeCell ref="A1438:B1438"/>
    <mergeCell ref="A1439:B1439"/>
    <mergeCell ref="A1435:B1435"/>
    <mergeCell ref="A1431:B1431"/>
    <mergeCell ref="A1432:B1432"/>
    <mergeCell ref="A1426:B1426"/>
    <mergeCell ref="A1427:B1427"/>
    <mergeCell ref="A1507:B1507"/>
    <mergeCell ref="A1508:B1508"/>
    <mergeCell ref="A1478:B1478"/>
    <mergeCell ref="A1479:B1479"/>
    <mergeCell ref="A1453:B1453"/>
    <mergeCell ref="A1454:B1454"/>
    <mergeCell ref="A1530:B1530"/>
    <mergeCell ref="A1531:B1531"/>
    <mergeCell ref="A1519:B1519"/>
    <mergeCell ref="A1520:B1520"/>
    <mergeCell ref="A1514:B1514"/>
    <mergeCell ref="A1515:B1515"/>
    <mergeCell ref="A1554:B1554"/>
    <mergeCell ref="A1555:B1555"/>
    <mergeCell ref="A1550:B1550"/>
    <mergeCell ref="A1551:B1551"/>
    <mergeCell ref="A1541:B1541"/>
    <mergeCell ref="A1542:B1542"/>
    <mergeCell ref="A1567:B1567"/>
    <mergeCell ref="A1568:B1568"/>
    <mergeCell ref="A1563:B1563"/>
    <mergeCell ref="A1564:B1564"/>
    <mergeCell ref="A1559:B1559"/>
    <mergeCell ref="A1560:B1560"/>
    <mergeCell ref="A1573:B1573"/>
    <mergeCell ref="A1574:B1574"/>
    <mergeCell ref="A1571:B1571"/>
    <mergeCell ref="A1572:B1572"/>
    <mergeCell ref="A1569:B1569"/>
    <mergeCell ref="A1570:B1570"/>
    <mergeCell ref="A1579:B1579"/>
    <mergeCell ref="A1580:B1580"/>
    <mergeCell ref="A1577:B1577"/>
    <mergeCell ref="A1578:B1578"/>
    <mergeCell ref="A1575:B1575"/>
    <mergeCell ref="A1576:B1576"/>
    <mergeCell ref="A1614:B1614"/>
    <mergeCell ref="A1587:B1587"/>
    <mergeCell ref="A1588:B1588"/>
    <mergeCell ref="A1583:B1583"/>
    <mergeCell ref="A1584:B1584"/>
    <mergeCell ref="A1581:B1581"/>
    <mergeCell ref="A1582:B1582"/>
    <mergeCell ref="A1677:B1677"/>
    <mergeCell ref="A1678:B1678"/>
    <mergeCell ref="A1653:B1653"/>
    <mergeCell ref="A1654:B1654"/>
    <mergeCell ref="A1631:B1631"/>
    <mergeCell ref="A1632:B1632"/>
    <mergeCell ref="A1698:B1698"/>
    <mergeCell ref="A1699:B1699"/>
    <mergeCell ref="A1689:B1689"/>
    <mergeCell ref="A1690:B1690"/>
    <mergeCell ref="A1684:B1684"/>
    <mergeCell ref="A1685:B1685"/>
    <mergeCell ref="A1732:B1732"/>
    <mergeCell ref="A1726:B1726"/>
    <mergeCell ref="A1727:B1727"/>
    <mergeCell ref="A1714:B1714"/>
    <mergeCell ref="A1715:B1715"/>
    <mergeCell ref="A1704:B1704"/>
    <mergeCell ref="A1760:B1760"/>
    <mergeCell ref="A1761:B1761"/>
    <mergeCell ref="A1742:B1742"/>
    <mergeCell ref="A1743:B1743"/>
    <mergeCell ref="A1737:B1737"/>
    <mergeCell ref="A1738:B1738"/>
    <mergeCell ref="A1800:B1800"/>
    <mergeCell ref="A1794:B1794"/>
    <mergeCell ref="A1795:B1795"/>
    <mergeCell ref="A1788:B1788"/>
    <mergeCell ref="A1789:B1789"/>
    <mergeCell ref="A1780:B1780"/>
    <mergeCell ref="A1781:B1781"/>
    <mergeCell ref="A1823:B1823"/>
    <mergeCell ref="A1824:B1824"/>
    <mergeCell ref="A1814:B1814"/>
    <mergeCell ref="A1815:B1815"/>
    <mergeCell ref="A1807:B1807"/>
    <mergeCell ref="A1808:B1808"/>
    <mergeCell ref="A1845:B1845"/>
    <mergeCell ref="A1846:B1846"/>
    <mergeCell ref="A1838:B1838"/>
    <mergeCell ref="A1839:B1839"/>
    <mergeCell ref="A1831:B1831"/>
    <mergeCell ref="A1832:B1832"/>
    <mergeCell ref="A1874:B1874"/>
    <mergeCell ref="A1875:B1875"/>
    <mergeCell ref="A1864:B1864"/>
    <mergeCell ref="A1865:B1865"/>
    <mergeCell ref="A1855:B1855"/>
    <mergeCell ref="A1856:B1856"/>
    <mergeCell ref="A1893:B1893"/>
    <mergeCell ref="A1894:B1894"/>
    <mergeCell ref="A1888:B1888"/>
    <mergeCell ref="A1889:B1889"/>
    <mergeCell ref="A1881:B1881"/>
    <mergeCell ref="A1882:B1882"/>
    <mergeCell ref="A1910:B1910"/>
    <mergeCell ref="A1911:B1911"/>
    <mergeCell ref="A1905:B1905"/>
    <mergeCell ref="A1906:B1906"/>
    <mergeCell ref="A1898:B1898"/>
    <mergeCell ref="A1899:B1899"/>
    <mergeCell ref="A1950:B1950"/>
    <mergeCell ref="A1929:B1929"/>
    <mergeCell ref="A1930:B1930"/>
    <mergeCell ref="A1926:B1926"/>
    <mergeCell ref="A1915:B1915"/>
    <mergeCell ref="A1916:B1916"/>
    <mergeCell ref="A2009:B2009"/>
    <mergeCell ref="A2010:B2010"/>
    <mergeCell ref="A1988:B1988"/>
    <mergeCell ref="A1989:B1989"/>
    <mergeCell ref="A1968:B1968"/>
    <mergeCell ref="A1969:B1969"/>
    <mergeCell ref="A2050:B2050"/>
    <mergeCell ref="A2051:B2051"/>
    <mergeCell ref="A2036:B2036"/>
    <mergeCell ref="A2037:B2037"/>
    <mergeCell ref="A2026:B2026"/>
    <mergeCell ref="A2018:B2018"/>
    <mergeCell ref="A2019:B2019"/>
    <mergeCell ref="A2090:B2090"/>
    <mergeCell ref="A2091:B2091"/>
    <mergeCell ref="A2083:B2083"/>
    <mergeCell ref="A2084:B2084"/>
    <mergeCell ref="A2069:B2069"/>
    <mergeCell ref="A2070:B2070"/>
    <mergeCell ref="A2137:B2137"/>
    <mergeCell ref="A2138:B2138"/>
    <mergeCell ref="A2130:B2130"/>
    <mergeCell ref="A2131:B2131"/>
    <mergeCell ref="A2121:B2121"/>
    <mergeCell ref="A2122:B2122"/>
    <mergeCell ref="A2152:B2152"/>
    <mergeCell ref="A2153:B2153"/>
    <mergeCell ref="A2148:B2148"/>
    <mergeCell ref="A2149:B2149"/>
    <mergeCell ref="A2143:B2143"/>
    <mergeCell ref="A2144:B2144"/>
    <mergeCell ref="A2168:B2168"/>
    <mergeCell ref="A2169:B2169"/>
    <mergeCell ref="A2163:B2163"/>
    <mergeCell ref="A2164:B2164"/>
    <mergeCell ref="A2158:B2158"/>
    <mergeCell ref="A2159:B2159"/>
    <mergeCell ref="A2209:B2209"/>
    <mergeCell ref="A2210:B2210"/>
    <mergeCell ref="A2193:B2193"/>
    <mergeCell ref="A2175:B2175"/>
    <mergeCell ref="A2176:B2176"/>
    <mergeCell ref="A2172:B2172"/>
    <mergeCell ref="A2278:B2278"/>
    <mergeCell ref="A2279:B2279"/>
    <mergeCell ref="A2269:B2269"/>
    <mergeCell ref="A2258:B2258"/>
    <mergeCell ref="A2259:B2259"/>
    <mergeCell ref="A2225:B2225"/>
    <mergeCell ref="A2226:B2226"/>
    <mergeCell ref="A2302:B2302"/>
    <mergeCell ref="A2303:B2303"/>
    <mergeCell ref="A2292:B2292"/>
    <mergeCell ref="A2293:B2293"/>
    <mergeCell ref="A2285:B2285"/>
    <mergeCell ref="A2286:B2286"/>
    <mergeCell ref="A2352:B2352"/>
    <mergeCell ref="A2353:B2353"/>
    <mergeCell ref="A2336:B2336"/>
    <mergeCell ref="A2309:B2309"/>
    <mergeCell ref="A2310:B2310"/>
    <mergeCell ref="A2306:B2306"/>
    <mergeCell ref="A2379:B2379"/>
    <mergeCell ref="A2380:B2380"/>
    <mergeCell ref="A2374:B2374"/>
    <mergeCell ref="A2375:B2375"/>
    <mergeCell ref="A2363:B2363"/>
    <mergeCell ref="A2364:B2364"/>
    <mergeCell ref="A2398:B2398"/>
    <mergeCell ref="A2399:B2399"/>
    <mergeCell ref="A2393:B2393"/>
    <mergeCell ref="A2394:B2394"/>
    <mergeCell ref="A2387:B2387"/>
    <mergeCell ref="A2388:B2388"/>
    <mergeCell ref="A2429:B2429"/>
    <mergeCell ref="A2430:B2430"/>
    <mergeCell ref="A2418:B2418"/>
    <mergeCell ref="A2419:B2419"/>
    <mergeCell ref="A2405:B2405"/>
    <mergeCell ref="A2406:B2406"/>
    <mergeCell ref="A2457:B2457"/>
    <mergeCell ref="A2458:B2458"/>
    <mergeCell ref="A2451:B2451"/>
    <mergeCell ref="A2444:B2444"/>
    <mergeCell ref="A2445:B2445"/>
    <mergeCell ref="A2436:B2436"/>
    <mergeCell ref="A2437:B2437"/>
    <mergeCell ref="A2482:B2482"/>
    <mergeCell ref="A2483:B2483"/>
    <mergeCell ref="A2472:B2472"/>
    <mergeCell ref="A2473:B2473"/>
    <mergeCell ref="A2465:B2465"/>
    <mergeCell ref="A2466:B2466"/>
    <mergeCell ref="A2512:B2512"/>
    <mergeCell ref="A2513:B2513"/>
    <mergeCell ref="A2505:B2505"/>
    <mergeCell ref="A2506:B2506"/>
    <mergeCell ref="A2492:B2492"/>
    <mergeCell ref="A2493:B2493"/>
    <mergeCell ref="A2525:B2525"/>
    <mergeCell ref="A2526:B2526"/>
    <mergeCell ref="A2520:B2520"/>
    <mergeCell ref="A2521:B2521"/>
    <mergeCell ref="A2516:B2516"/>
    <mergeCell ref="A2517:B2517"/>
    <mergeCell ref="A2546:B2546"/>
    <mergeCell ref="A2547:B2547"/>
    <mergeCell ref="A2541:B2541"/>
    <mergeCell ref="A2542:B2542"/>
    <mergeCell ref="A2537:B2537"/>
    <mergeCell ref="A2538:B2538"/>
    <mergeCell ref="A2568:B2568"/>
    <mergeCell ref="A2569:B2569"/>
    <mergeCell ref="A2560:B2560"/>
    <mergeCell ref="A2556:B2556"/>
    <mergeCell ref="A2557:B2557"/>
    <mergeCell ref="A2551:B2551"/>
    <mergeCell ref="A2552:B2552"/>
    <mergeCell ref="A2582:B2582"/>
    <mergeCell ref="A2583:B2583"/>
    <mergeCell ref="A2580:B2580"/>
    <mergeCell ref="A2581:B2581"/>
    <mergeCell ref="A2578:B2578"/>
    <mergeCell ref="A2579:B2579"/>
    <mergeCell ref="A2588:B2588"/>
    <mergeCell ref="A2589:B2589"/>
    <mergeCell ref="A2586:B2586"/>
    <mergeCell ref="A2587:B2587"/>
    <mergeCell ref="A2584:B2584"/>
    <mergeCell ref="A2585:B2585"/>
    <mergeCell ref="A2594:B2594"/>
    <mergeCell ref="A2595:B2595"/>
    <mergeCell ref="A2592:B2592"/>
    <mergeCell ref="A2593:B2593"/>
    <mergeCell ref="A2590:B2590"/>
    <mergeCell ref="A2591:B2591"/>
    <mergeCell ref="A2633:B2633"/>
    <mergeCell ref="A2634:B2634"/>
    <mergeCell ref="A2629:B2629"/>
    <mergeCell ref="A2600:B2600"/>
    <mergeCell ref="A2601:B2601"/>
    <mergeCell ref="A2596:B2596"/>
    <mergeCell ref="A2597:B2597"/>
    <mergeCell ref="A2674:B2674"/>
    <mergeCell ref="A2670:B2670"/>
    <mergeCell ref="A2671:B2671"/>
    <mergeCell ref="A2664:B2664"/>
    <mergeCell ref="A2665:B2665"/>
    <mergeCell ref="A2660:B2660"/>
    <mergeCell ref="A2661:B2661"/>
    <mergeCell ref="A2714:B2714"/>
    <mergeCell ref="A2715:B2715"/>
    <mergeCell ref="A2687:B2687"/>
    <mergeCell ref="A2688:B2688"/>
    <mergeCell ref="A2678:B2678"/>
    <mergeCell ref="A2679:B2679"/>
    <mergeCell ref="A2780:B2780"/>
    <mergeCell ref="A2766:B2766"/>
    <mergeCell ref="A2754:B2754"/>
    <mergeCell ref="A2747:B2747"/>
    <mergeCell ref="A2748:B2748"/>
    <mergeCell ref="A2718:B2718"/>
    <mergeCell ref="A2719:B2719"/>
    <mergeCell ref="A2803:B2803"/>
    <mergeCell ref="A2804:B2804"/>
    <mergeCell ref="A2799:B2799"/>
    <mergeCell ref="A2800:B2800"/>
    <mergeCell ref="A2790:B2790"/>
    <mergeCell ref="A2791:B2791"/>
    <mergeCell ref="A2821:B2821"/>
    <mergeCell ref="A2822:B2822"/>
    <mergeCell ref="A2817:B2817"/>
    <mergeCell ref="A2813:B2813"/>
    <mergeCell ref="A2814:B2814"/>
    <mergeCell ref="A2808:B2808"/>
    <mergeCell ref="A2809:B2809"/>
    <mergeCell ref="A2869:B2869"/>
    <mergeCell ref="A2870:B2870"/>
    <mergeCell ref="A2841:B2841"/>
    <mergeCell ref="A2842:B2842"/>
    <mergeCell ref="A2829:B2829"/>
    <mergeCell ref="A2830:B2830"/>
    <mergeCell ref="A2875:B2875"/>
    <mergeCell ref="A2876:B2876"/>
    <mergeCell ref="A2873:B2873"/>
    <mergeCell ref="A2874:B2874"/>
    <mergeCell ref="A2871:B2871"/>
    <mergeCell ref="A2872:B2872"/>
    <mergeCell ref="A2883:B2883"/>
    <mergeCell ref="A2881:B2881"/>
    <mergeCell ref="A2882:B2882"/>
    <mergeCell ref="A2879:B2879"/>
    <mergeCell ref="A2880:B2880"/>
    <mergeCell ref="A2877:B2877"/>
    <mergeCell ref="A2878:B2878"/>
    <mergeCell ref="A2910:B2910"/>
    <mergeCell ref="A2911:B2911"/>
    <mergeCell ref="A2906:B2906"/>
    <mergeCell ref="A2907:B2907"/>
    <mergeCell ref="A2886:B2886"/>
    <mergeCell ref="A2887:B2887"/>
    <mergeCell ref="A2953:B2953"/>
    <mergeCell ref="A2954:B2954"/>
    <mergeCell ref="A2943:B2943"/>
    <mergeCell ref="A2944:B2944"/>
    <mergeCell ref="A2938:B2938"/>
    <mergeCell ref="A2939:B2939"/>
    <mergeCell ref="A2989:B2989"/>
    <mergeCell ref="A2990:B2990"/>
    <mergeCell ref="A2981:B2981"/>
    <mergeCell ref="A2975:B2975"/>
    <mergeCell ref="A2970:B2970"/>
    <mergeCell ref="A2971:B2971"/>
    <mergeCell ref="A3003:B3003"/>
    <mergeCell ref="A3004:B3004"/>
    <mergeCell ref="A2998:B2998"/>
    <mergeCell ref="A2999:B2999"/>
    <mergeCell ref="A2993:B2993"/>
    <mergeCell ref="A2994:B2994"/>
    <mergeCell ref="A3052:B3052"/>
    <mergeCell ref="A3053:B3053"/>
    <mergeCell ref="A3050:B3050"/>
    <mergeCell ref="A3051:B3051"/>
    <mergeCell ref="A3008:B3008"/>
    <mergeCell ref="A3009:B3009"/>
    <mergeCell ref="A3058:B3058"/>
    <mergeCell ref="A3059:B3059"/>
    <mergeCell ref="A3056:B3056"/>
    <mergeCell ref="A3057:B3057"/>
    <mergeCell ref="A3054:B3054"/>
    <mergeCell ref="A3055:B3055"/>
    <mergeCell ref="A3064:B3064"/>
    <mergeCell ref="A3065:B3065"/>
    <mergeCell ref="A3062:B3062"/>
    <mergeCell ref="A3063:B3063"/>
    <mergeCell ref="A3060:B3060"/>
    <mergeCell ref="A3061:B3061"/>
    <mergeCell ref="A3107:B3107"/>
    <mergeCell ref="A3108:B3108"/>
    <mergeCell ref="A3070:B3070"/>
    <mergeCell ref="A3071:B3071"/>
    <mergeCell ref="A3066:B3066"/>
    <mergeCell ref="A3067:B3067"/>
    <mergeCell ref="A3161:B3161"/>
    <mergeCell ref="A3162:B3162"/>
    <mergeCell ref="A3148:B3148"/>
    <mergeCell ref="A3149:B3149"/>
    <mergeCell ref="A3140:B3140"/>
    <mergeCell ref="A3132:B3132"/>
    <mergeCell ref="A3133:B3133"/>
    <mergeCell ref="A3204:B3204"/>
    <mergeCell ref="A3196:B3196"/>
    <mergeCell ref="A3182:B3182"/>
    <mergeCell ref="A3183:B3183"/>
    <mergeCell ref="A3171:B3171"/>
    <mergeCell ref="A3172:B3172"/>
    <mergeCell ref="A3225:B3225"/>
    <mergeCell ref="A3226:B3226"/>
    <mergeCell ref="A3218:B3218"/>
    <mergeCell ref="A3219:B3219"/>
    <mergeCell ref="A3210:B3210"/>
    <mergeCell ref="A3211:B3211"/>
    <mergeCell ref="A3243:B3243"/>
    <mergeCell ref="A3239:B3239"/>
    <mergeCell ref="A3240:B3240"/>
    <mergeCell ref="A3235:B3235"/>
    <mergeCell ref="A3236:B3236"/>
    <mergeCell ref="A3229:B3229"/>
    <mergeCell ref="A3230:B3230"/>
    <mergeCell ref="A3252:B3252"/>
    <mergeCell ref="A3253:B3253"/>
    <mergeCell ref="A3250:B3250"/>
    <mergeCell ref="A3251:B3251"/>
    <mergeCell ref="A3246:B3246"/>
    <mergeCell ref="A3247:B3247"/>
    <mergeCell ref="A3258:B3258"/>
    <mergeCell ref="A3259:B3259"/>
    <mergeCell ref="A3256:B3256"/>
    <mergeCell ref="A3257:B3257"/>
    <mergeCell ref="A3254:B3254"/>
    <mergeCell ref="A3255:B3255"/>
    <mergeCell ref="A3292:B3292"/>
    <mergeCell ref="A3293:B3293"/>
    <mergeCell ref="A3264:B3264"/>
    <mergeCell ref="A3265:B3265"/>
    <mergeCell ref="A3260:B3260"/>
    <mergeCell ref="A3261:B3261"/>
    <mergeCell ref="A3365:B3365"/>
    <mergeCell ref="A3366:B3366"/>
    <mergeCell ref="A3345:B3345"/>
    <mergeCell ref="A3346:B3346"/>
    <mergeCell ref="A3327:B3327"/>
    <mergeCell ref="A3328:B3328"/>
    <mergeCell ref="A3401:B3401"/>
    <mergeCell ref="A3402:B3402"/>
    <mergeCell ref="A3397:B3397"/>
    <mergeCell ref="A3398:B3398"/>
    <mergeCell ref="A3394:B3394"/>
    <mergeCell ref="A3385:B3385"/>
    <mergeCell ref="A3407:B3407"/>
    <mergeCell ref="A3408:B3408"/>
    <mergeCell ref="A3405:B3405"/>
    <mergeCell ref="A3406:B3406"/>
    <mergeCell ref="A3403:B3403"/>
    <mergeCell ref="A3404:B3404"/>
    <mergeCell ref="A3439:B3439"/>
    <mergeCell ref="A3440:B3440"/>
    <mergeCell ref="A3434:B3434"/>
    <mergeCell ref="A3435:B3435"/>
    <mergeCell ref="A3411:B3411"/>
    <mergeCell ref="A3412:B3412"/>
    <mergeCell ref="A3463:B3463"/>
    <mergeCell ref="A3464:B3464"/>
    <mergeCell ref="A3454:B3454"/>
    <mergeCell ref="A3455:B3455"/>
    <mergeCell ref="A3449:B3449"/>
    <mergeCell ref="A3450:B3450"/>
    <mergeCell ref="A3478:B3478"/>
    <mergeCell ref="A3479:B3479"/>
    <mergeCell ref="A3473:B3473"/>
    <mergeCell ref="A3474:B3474"/>
    <mergeCell ref="A3468:B3468"/>
    <mergeCell ref="A3469:B3469"/>
    <mergeCell ref="A3497:B3497"/>
    <mergeCell ref="A3498:B3498"/>
    <mergeCell ref="A3492:B3492"/>
    <mergeCell ref="A3493:B3493"/>
    <mergeCell ref="A3487:B3487"/>
    <mergeCell ref="A3488:B3488"/>
    <mergeCell ref="A3513:B3513"/>
    <mergeCell ref="A3514:B3514"/>
    <mergeCell ref="A3507:B3507"/>
    <mergeCell ref="A3508:B3508"/>
    <mergeCell ref="A3502:B3502"/>
    <mergeCell ref="A3503:B3503"/>
    <mergeCell ref="A3528:B3528"/>
    <mergeCell ref="A3529:B3529"/>
    <mergeCell ref="A3523:B3523"/>
    <mergeCell ref="A3524:B3524"/>
    <mergeCell ref="A3518:B3518"/>
    <mergeCell ref="A3519:B3519"/>
    <mergeCell ref="A3548:B3548"/>
    <mergeCell ref="A3549:B3549"/>
    <mergeCell ref="A3539:B3539"/>
    <mergeCell ref="A3540:B3540"/>
    <mergeCell ref="A3533:B3533"/>
    <mergeCell ref="A3534:B3534"/>
    <mergeCell ref="A3574:B3574"/>
    <mergeCell ref="A3575:B3575"/>
    <mergeCell ref="A3568:B3568"/>
    <mergeCell ref="A3569:B3569"/>
    <mergeCell ref="A3563:B3563"/>
    <mergeCell ref="A3564:B3564"/>
    <mergeCell ref="A3600:B3600"/>
    <mergeCell ref="A3601:B3601"/>
    <mergeCell ref="A3589:B3589"/>
    <mergeCell ref="A3590:B3590"/>
    <mergeCell ref="A3583:B3583"/>
    <mergeCell ref="A3584:B3584"/>
    <mergeCell ref="A3615:B3615"/>
    <mergeCell ref="A3616:B3616"/>
    <mergeCell ref="A3613:B3613"/>
    <mergeCell ref="A3614:B3614"/>
    <mergeCell ref="A3611:B3611"/>
    <mergeCell ref="A3612:B3612"/>
    <mergeCell ref="A3621:B3621"/>
    <mergeCell ref="A3622:B3622"/>
    <mergeCell ref="A3619:B3619"/>
    <mergeCell ref="A3620:B3620"/>
    <mergeCell ref="A3617:B3617"/>
    <mergeCell ref="A3618:B3618"/>
    <mergeCell ref="A3627:B3627"/>
    <mergeCell ref="A3628:B3628"/>
    <mergeCell ref="A3625:B3625"/>
    <mergeCell ref="A3626:B3626"/>
    <mergeCell ref="A3623:B3623"/>
    <mergeCell ref="A3624:B3624"/>
    <mergeCell ref="A3659:B3659"/>
    <mergeCell ref="A3660:B3660"/>
    <mergeCell ref="A3634:B3634"/>
    <mergeCell ref="A3635:B3635"/>
    <mergeCell ref="A3631:B3631"/>
    <mergeCell ref="A3629:B3629"/>
    <mergeCell ref="A3630:B3630"/>
    <mergeCell ref="A3689:B3689"/>
    <mergeCell ref="A3690:B3690"/>
    <mergeCell ref="A3676:B3676"/>
    <mergeCell ref="A3677:B3677"/>
    <mergeCell ref="A3671:B3671"/>
    <mergeCell ref="A3672:B3672"/>
    <mergeCell ref="A3717:B3717"/>
    <mergeCell ref="A3713:B3713"/>
    <mergeCell ref="A3714:B3714"/>
    <mergeCell ref="A3708:B3708"/>
    <mergeCell ref="A3709:B3709"/>
    <mergeCell ref="A3702:B3702"/>
    <mergeCell ref="A3703:B3703"/>
    <mergeCell ref="A3734:B3734"/>
    <mergeCell ref="A3735:B3735"/>
    <mergeCell ref="A3730:B3730"/>
    <mergeCell ref="A3726:B3726"/>
    <mergeCell ref="A3727:B3727"/>
    <mergeCell ref="A3721:B3721"/>
    <mergeCell ref="A3722:B3722"/>
    <mergeCell ref="A3749:B3749"/>
    <mergeCell ref="A3750:B3750"/>
    <mergeCell ref="A3744:B3744"/>
    <mergeCell ref="A3745:B3745"/>
    <mergeCell ref="A3739:B3739"/>
    <mergeCell ref="A3740:B3740"/>
    <mergeCell ref="A3767:B3767"/>
    <mergeCell ref="A3768:B3768"/>
    <mergeCell ref="A3763:B3763"/>
    <mergeCell ref="A3759:B3759"/>
    <mergeCell ref="A3760:B3760"/>
    <mergeCell ref="A3754:B3754"/>
    <mergeCell ref="A3755:B3755"/>
    <mergeCell ref="A3783:B3783"/>
    <mergeCell ref="A3779:B3779"/>
    <mergeCell ref="A3780:B3780"/>
    <mergeCell ref="A3774:B3774"/>
    <mergeCell ref="A3775:B3775"/>
    <mergeCell ref="A3771:B3771"/>
    <mergeCell ref="A3797:B3797"/>
    <mergeCell ref="A3798:B3798"/>
    <mergeCell ref="A3792:B3792"/>
    <mergeCell ref="A3793:B3793"/>
    <mergeCell ref="A3787:B3787"/>
    <mergeCell ref="A3788:B3788"/>
    <mergeCell ref="A3812:B3812"/>
    <mergeCell ref="A3813:B3813"/>
    <mergeCell ref="A3807:B3807"/>
    <mergeCell ref="A3808:B3808"/>
    <mergeCell ref="A3802:B3802"/>
    <mergeCell ref="A3803:B3803"/>
    <mergeCell ref="A3831:B3831"/>
    <mergeCell ref="A3827:B3827"/>
    <mergeCell ref="A3828:B3828"/>
    <mergeCell ref="A3822:B3822"/>
    <mergeCell ref="A3823:B3823"/>
    <mergeCell ref="A3817:B3817"/>
    <mergeCell ref="A3818:B3818"/>
    <mergeCell ref="A3849:B3849"/>
    <mergeCell ref="A3845:B3845"/>
    <mergeCell ref="A3846:B3846"/>
    <mergeCell ref="A3840:B3840"/>
    <mergeCell ref="A3841:B3841"/>
    <mergeCell ref="A3835:B3835"/>
    <mergeCell ref="A3836:B3836"/>
    <mergeCell ref="A3863:B3863"/>
    <mergeCell ref="A3864:B3864"/>
    <mergeCell ref="A3858:B3858"/>
    <mergeCell ref="A3859:B3859"/>
    <mergeCell ref="A3853:B3853"/>
    <mergeCell ref="A3854:B3854"/>
    <mergeCell ref="A3879:B3879"/>
    <mergeCell ref="A3880:B3880"/>
    <mergeCell ref="A3873:B3873"/>
    <mergeCell ref="A3874:B3874"/>
    <mergeCell ref="A3868:B3868"/>
    <mergeCell ref="A3869:B3869"/>
    <mergeCell ref="A3896:B3896"/>
    <mergeCell ref="A3897:B3897"/>
    <mergeCell ref="A3891:B3891"/>
    <mergeCell ref="A3892:B3892"/>
    <mergeCell ref="A3884:B3884"/>
    <mergeCell ref="A3885:B3885"/>
    <mergeCell ref="A3911:B3911"/>
    <mergeCell ref="A3912:B3912"/>
    <mergeCell ref="A3906:B3906"/>
    <mergeCell ref="A3907:B3907"/>
    <mergeCell ref="A3901:B3901"/>
    <mergeCell ref="A3902:B3902"/>
    <mergeCell ref="A3926:B3926"/>
    <mergeCell ref="A3927:B3927"/>
    <mergeCell ref="A3921:B3921"/>
    <mergeCell ref="A3922:B3922"/>
    <mergeCell ref="A3916:B3916"/>
    <mergeCell ref="A3917:B3917"/>
    <mergeCell ref="A3941:B3941"/>
    <mergeCell ref="A3942:B3942"/>
    <mergeCell ref="A3936:B3936"/>
    <mergeCell ref="A3937:B3937"/>
    <mergeCell ref="A3931:B3931"/>
    <mergeCell ref="A3932:B3932"/>
    <mergeCell ref="A3956:B3956"/>
    <mergeCell ref="A3957:B3957"/>
    <mergeCell ref="A3951:B3951"/>
    <mergeCell ref="A3952:B3952"/>
    <mergeCell ref="A3946:B3946"/>
    <mergeCell ref="A3947:B3947"/>
    <mergeCell ref="A3971:B3971"/>
    <mergeCell ref="A3972:B3972"/>
    <mergeCell ref="A3966:B3966"/>
    <mergeCell ref="A3967:B3967"/>
    <mergeCell ref="A3961:B3961"/>
    <mergeCell ref="A3962:B3962"/>
    <mergeCell ref="A3989:B3989"/>
    <mergeCell ref="A3990:B3990"/>
    <mergeCell ref="A3985:B3985"/>
    <mergeCell ref="A3981:B3981"/>
    <mergeCell ref="A3982:B3982"/>
    <mergeCell ref="A3976:B3976"/>
    <mergeCell ref="A3977:B3977"/>
    <mergeCell ref="A4004:B4004"/>
    <mergeCell ref="A4005:B4005"/>
    <mergeCell ref="A3999:B3999"/>
    <mergeCell ref="A4000:B4000"/>
    <mergeCell ref="A3994:B3994"/>
    <mergeCell ref="A3995:B3995"/>
    <mergeCell ref="A4022:B4022"/>
    <mergeCell ref="A4018:B4018"/>
    <mergeCell ref="A4019:B4019"/>
    <mergeCell ref="A4014:B4014"/>
    <mergeCell ref="A4015:B4015"/>
    <mergeCell ref="A4009:B4009"/>
    <mergeCell ref="A4010:B4010"/>
    <mergeCell ref="A4036:B4036"/>
    <mergeCell ref="A4037:B4037"/>
    <mergeCell ref="A4031:B4031"/>
    <mergeCell ref="A4032:B4032"/>
    <mergeCell ref="A4026:B4026"/>
    <mergeCell ref="A4027:B4027"/>
    <mergeCell ref="A4051:B4051"/>
    <mergeCell ref="A4052:B4052"/>
    <mergeCell ref="A4046:B4046"/>
    <mergeCell ref="A4047:B4047"/>
    <mergeCell ref="A4041:B4041"/>
    <mergeCell ref="A4042:B4042"/>
    <mergeCell ref="A4066:B4066"/>
    <mergeCell ref="A4067:B4067"/>
    <mergeCell ref="A4061:B4061"/>
    <mergeCell ref="A4062:B4062"/>
    <mergeCell ref="A4056:B4056"/>
    <mergeCell ref="A4057:B4057"/>
    <mergeCell ref="A4081:B4081"/>
    <mergeCell ref="A4082:B4082"/>
    <mergeCell ref="A4076:B4076"/>
    <mergeCell ref="A4077:B4077"/>
    <mergeCell ref="A4071:B4071"/>
    <mergeCell ref="A4072:B4072"/>
    <mergeCell ref="A4098:B4098"/>
    <mergeCell ref="A4099:B4099"/>
    <mergeCell ref="A4091:B4091"/>
    <mergeCell ref="A4092:B4092"/>
    <mergeCell ref="A4086:B4086"/>
    <mergeCell ref="A4087:B4087"/>
    <mergeCell ref="A4113:B4113"/>
    <mergeCell ref="A4114:B4114"/>
    <mergeCell ref="A4108:B4108"/>
    <mergeCell ref="A4109:B4109"/>
    <mergeCell ref="A4103:B4103"/>
    <mergeCell ref="A4104:B4104"/>
    <mergeCell ref="A4128:B4128"/>
    <mergeCell ref="A4129:B4129"/>
    <mergeCell ref="A4123:B4123"/>
    <mergeCell ref="A4124:B4124"/>
    <mergeCell ref="A4118:B4118"/>
    <mergeCell ref="A4119:B4119"/>
    <mergeCell ref="A4143:B4143"/>
    <mergeCell ref="A4144:B4144"/>
    <mergeCell ref="A4138:B4138"/>
    <mergeCell ref="A4139:B4139"/>
    <mergeCell ref="A4133:B4133"/>
    <mergeCell ref="A4134:B4134"/>
    <mergeCell ref="A4158:B4158"/>
    <mergeCell ref="A4159:B4159"/>
    <mergeCell ref="A4152:B4152"/>
    <mergeCell ref="A4153:B4153"/>
    <mergeCell ref="A4148:B4148"/>
    <mergeCell ref="A4149:B4149"/>
    <mergeCell ref="A4171:B4171"/>
    <mergeCell ref="A4172:B4172"/>
    <mergeCell ref="A4167:B4167"/>
    <mergeCell ref="A4168:B4168"/>
    <mergeCell ref="A4162:B4162"/>
    <mergeCell ref="A4163:B4163"/>
    <mergeCell ref="A4186:B4186"/>
    <mergeCell ref="A4187:B4187"/>
    <mergeCell ref="A4181:B4181"/>
    <mergeCell ref="A4182:B4182"/>
    <mergeCell ref="A4176:B4176"/>
    <mergeCell ref="A4177:B4177"/>
    <mergeCell ref="A4197:B4197"/>
    <mergeCell ref="A4198:B4198"/>
    <mergeCell ref="A4195:B4195"/>
    <mergeCell ref="A4196:B4196"/>
    <mergeCell ref="A4191:B4191"/>
    <mergeCell ref="A4192:B4192"/>
    <mergeCell ref="A4203:B4203"/>
    <mergeCell ref="A4204:B4204"/>
    <mergeCell ref="A4201:B4201"/>
    <mergeCell ref="A4202:B4202"/>
    <mergeCell ref="A4199:B4199"/>
    <mergeCell ref="A4200:B4200"/>
    <mergeCell ref="A4211:B4211"/>
    <mergeCell ref="A4212:B4212"/>
    <mergeCell ref="A4207:B4207"/>
    <mergeCell ref="A4208:B4208"/>
    <mergeCell ref="A4205:B4205"/>
    <mergeCell ref="A4206:B4206"/>
    <mergeCell ref="A4251:B4251"/>
    <mergeCell ref="A4247:B4247"/>
    <mergeCell ref="A4248:B4248"/>
    <mergeCell ref="A4242:B4242"/>
    <mergeCell ref="A4243:B4243"/>
    <mergeCell ref="A4236:B4236"/>
    <mergeCell ref="A4237:B4237"/>
    <mergeCell ref="A4273:B4273"/>
    <mergeCell ref="A4274:B4274"/>
    <mergeCell ref="A4261:B4261"/>
    <mergeCell ref="A4262:B4262"/>
    <mergeCell ref="A4255:B4255"/>
    <mergeCell ref="A4256:B4256"/>
    <mergeCell ref="A4288:B4288"/>
    <mergeCell ref="A4289:B4289"/>
    <mergeCell ref="A4283:B4283"/>
    <mergeCell ref="A4284:B4284"/>
    <mergeCell ref="A4278:B4278"/>
    <mergeCell ref="A4279:B4279"/>
    <mergeCell ref="A4304:B4304"/>
    <mergeCell ref="A4305:B4305"/>
    <mergeCell ref="A4299:B4299"/>
    <mergeCell ref="A4300:B4300"/>
    <mergeCell ref="A4294:B4294"/>
    <mergeCell ref="A4295:B4295"/>
    <mergeCell ref="A4336:B4336"/>
    <mergeCell ref="A4337:B4337"/>
    <mergeCell ref="A4322:B4322"/>
    <mergeCell ref="A4323:B4323"/>
    <mergeCell ref="A4311:B4311"/>
    <mergeCell ref="A4312:B4312"/>
    <mergeCell ref="A4353:B4353"/>
    <mergeCell ref="A4354:B4354"/>
    <mergeCell ref="A4346:B4346"/>
    <mergeCell ref="A4347:B4347"/>
    <mergeCell ref="A4340:B4340"/>
    <mergeCell ref="A4341:B4341"/>
    <mergeCell ref="A4371:B4371"/>
    <mergeCell ref="A4372:B4372"/>
    <mergeCell ref="A4366:B4366"/>
    <mergeCell ref="A4367:B4367"/>
    <mergeCell ref="A4362:B4362"/>
    <mergeCell ref="A4358:B4358"/>
    <mergeCell ref="A4359:B4359"/>
    <mergeCell ref="A4381:B4381"/>
    <mergeCell ref="A4382:B4382"/>
    <mergeCell ref="A4377:B4377"/>
    <mergeCell ref="A4378:B4378"/>
    <mergeCell ref="A4375:B4375"/>
    <mergeCell ref="A4376:B437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scale="96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4"/>
  <sheetViews>
    <sheetView zoomScalePageLayoutView="0" workbookViewId="0" topLeftCell="A1">
      <selection activeCell="A3" sqref="A3:J3"/>
    </sheetView>
  </sheetViews>
  <sheetFormatPr defaultColWidth="8.8515625" defaultRowHeight="12.75"/>
  <cols>
    <col min="1" max="1" width="8.8515625" style="11" customWidth="1"/>
    <col min="2" max="2" width="10.7109375" style="11" customWidth="1"/>
    <col min="3" max="3" width="13.421875" style="11" customWidth="1"/>
    <col min="4" max="4" width="18.8515625" style="11" customWidth="1"/>
    <col min="5" max="5" width="17.421875" style="11" customWidth="1"/>
    <col min="6" max="6" width="18.57421875" style="11" customWidth="1"/>
    <col min="7" max="7" width="18.421875" style="11" customWidth="1"/>
    <col min="8" max="8" width="18.7109375" style="11" customWidth="1"/>
    <col min="9" max="9" width="19.00390625" style="11" customWidth="1"/>
    <col min="10" max="10" width="11.421875" style="11" customWidth="1"/>
    <col min="11" max="16384" width="8.8515625" style="11" customWidth="1"/>
  </cols>
  <sheetData>
    <row r="1" spans="1:7" ht="12.75" customHeight="1">
      <c r="A1" s="3" t="s">
        <v>1494</v>
      </c>
      <c r="F1" s="5"/>
      <c r="G1" s="3"/>
    </row>
    <row r="2" spans="2:10" ht="12.75" customHeight="1">
      <c r="B2" s="441"/>
      <c r="C2" s="441"/>
      <c r="D2" s="441"/>
      <c r="E2" s="441"/>
      <c r="F2" s="441"/>
      <c r="G2" s="441"/>
      <c r="H2" s="441"/>
      <c r="I2" s="441"/>
      <c r="J2" s="441"/>
    </row>
    <row r="3" spans="1:10" ht="12.75" customHeight="1">
      <c r="A3" s="388" t="s">
        <v>1498</v>
      </c>
      <c r="B3" s="388"/>
      <c r="C3" s="388"/>
      <c r="D3" s="388"/>
      <c r="E3" s="388"/>
      <c r="F3" s="388"/>
      <c r="G3" s="388"/>
      <c r="H3" s="388"/>
      <c r="I3" s="388"/>
      <c r="J3" s="388"/>
    </row>
    <row r="4" spans="2:10" ht="12.75" customHeight="1">
      <c r="B4" s="13"/>
      <c r="C4" s="13"/>
      <c r="D4" s="13"/>
      <c r="E4" s="13"/>
      <c r="F4" s="13"/>
      <c r="G4" s="13"/>
      <c r="H4" s="13"/>
      <c r="I4" s="13"/>
      <c r="J4" s="13"/>
    </row>
    <row r="5" spans="1:10" ht="12.75" customHeight="1">
      <c r="A5" s="421" t="s">
        <v>1326</v>
      </c>
      <c r="B5" s="421"/>
      <c r="C5" s="421"/>
      <c r="D5" s="421"/>
      <c r="E5" s="421"/>
      <c r="F5" s="421"/>
      <c r="G5" s="421"/>
      <c r="H5" s="421"/>
      <c r="I5" s="421"/>
      <c r="J5" s="421"/>
    </row>
    <row r="6" spans="2:10" ht="12.75" customHeight="1">
      <c r="B6" s="13"/>
      <c r="C6" s="13"/>
      <c r="D6" s="13"/>
      <c r="E6" s="13"/>
      <c r="F6" s="13"/>
      <c r="G6" s="13"/>
      <c r="H6" s="13"/>
      <c r="I6" s="13"/>
      <c r="J6" s="13"/>
    </row>
    <row r="7" spans="2:10" ht="12.75" customHeight="1">
      <c r="B7" s="13"/>
      <c r="C7" s="13"/>
      <c r="D7" s="13"/>
      <c r="E7" s="13"/>
      <c r="F7" s="13"/>
      <c r="G7" s="13"/>
      <c r="H7" s="13"/>
      <c r="I7" s="13"/>
      <c r="J7" s="13"/>
    </row>
    <row r="8" spans="1:10" ht="12.75" customHeight="1">
      <c r="A8" s="3" t="s">
        <v>1492</v>
      </c>
      <c r="B8" s="235"/>
      <c r="C8" s="235"/>
      <c r="D8" s="235"/>
      <c r="E8" s="236"/>
      <c r="F8" s="236"/>
      <c r="G8" s="236"/>
      <c r="H8" s="236"/>
      <c r="I8" s="236"/>
      <c r="J8" s="235"/>
    </row>
    <row r="9" spans="1:10" ht="12.75" customHeight="1">
      <c r="A9" s="3"/>
      <c r="B9" s="237"/>
      <c r="C9" s="237"/>
      <c r="D9" s="237"/>
      <c r="E9" s="238"/>
      <c r="F9" s="238"/>
      <c r="G9" s="238"/>
      <c r="H9" s="238"/>
      <c r="I9" s="238"/>
      <c r="J9" s="237"/>
    </row>
    <row r="10" spans="1:10" ht="51">
      <c r="A10" s="239" t="s">
        <v>0</v>
      </c>
      <c r="B10" s="239" t="s">
        <v>1</v>
      </c>
      <c r="C10" s="239" t="s">
        <v>2</v>
      </c>
      <c r="D10" s="239" t="s">
        <v>3</v>
      </c>
      <c r="E10" s="240" t="s">
        <v>4</v>
      </c>
      <c r="F10" s="240" t="s">
        <v>5</v>
      </c>
      <c r="G10" s="240" t="s">
        <v>6</v>
      </c>
      <c r="H10" s="240" t="s">
        <v>1125</v>
      </c>
      <c r="I10" s="240" t="s">
        <v>7</v>
      </c>
      <c r="J10" s="239" t="s">
        <v>8</v>
      </c>
    </row>
    <row r="11" spans="1:10" ht="12.75">
      <c r="A11" s="413">
        <v>1</v>
      </c>
      <c r="B11" s="414" t="s">
        <v>9</v>
      </c>
      <c r="C11" s="241"/>
      <c r="D11" s="288">
        <v>0</v>
      </c>
      <c r="E11" s="242">
        <v>0</v>
      </c>
      <c r="F11" s="242">
        <v>0</v>
      </c>
      <c r="G11" s="242">
        <v>0</v>
      </c>
      <c r="H11" s="242">
        <v>0</v>
      </c>
      <c r="I11" s="243"/>
      <c r="J11" s="244"/>
    </row>
    <row r="12" spans="1:10" ht="12.75">
      <c r="A12" s="413"/>
      <c r="B12" s="414"/>
      <c r="C12" s="256"/>
      <c r="D12" s="289"/>
      <c r="E12" s="257"/>
      <c r="F12" s="257"/>
      <c r="G12" s="257"/>
      <c r="H12" s="257"/>
      <c r="I12" s="258"/>
      <c r="J12" s="287"/>
    </row>
    <row r="13" spans="1:10" ht="12.75">
      <c r="A13" s="413"/>
      <c r="B13" s="414"/>
      <c r="C13" s="295"/>
      <c r="D13" s="296"/>
      <c r="E13" s="297"/>
      <c r="F13" s="297"/>
      <c r="G13" s="297"/>
      <c r="H13" s="297"/>
      <c r="I13" s="298"/>
      <c r="J13" s="299"/>
    </row>
    <row r="14" spans="1:10" ht="12.75">
      <c r="A14" s="413"/>
      <c r="B14" s="414"/>
      <c r="C14" s="248" t="s">
        <v>11</v>
      </c>
      <c r="D14" s="300">
        <f>SUM(D11:D13)</f>
        <v>0</v>
      </c>
      <c r="E14" s="294">
        <f>SUM(E11:E13)</f>
        <v>0</v>
      </c>
      <c r="F14" s="294">
        <f>SUM(F11:F13)</f>
        <v>0</v>
      </c>
      <c r="G14" s="294">
        <f>SUM(G11:G13)</f>
        <v>0</v>
      </c>
      <c r="H14" s="294">
        <f>SUM(H11:H13)</f>
        <v>0</v>
      </c>
      <c r="I14" s="416"/>
      <c r="J14" s="417"/>
    </row>
    <row r="15" spans="1:10" ht="12.75">
      <c r="A15" s="413">
        <v>2</v>
      </c>
      <c r="B15" s="414" t="s">
        <v>12</v>
      </c>
      <c r="C15" s="442" t="s">
        <v>10</v>
      </c>
      <c r="D15" s="301" t="s">
        <v>1325</v>
      </c>
      <c r="E15" s="427">
        <v>4000000.17</v>
      </c>
      <c r="F15" s="427">
        <v>2666666.64</v>
      </c>
      <c r="G15" s="427">
        <v>0</v>
      </c>
      <c r="H15" s="427">
        <f>+E15-F15+G15</f>
        <v>1333333.5299999998</v>
      </c>
      <c r="I15" s="443"/>
      <c r="J15" s="428" t="s">
        <v>70</v>
      </c>
    </row>
    <row r="16" spans="1:10" ht="12.75">
      <c r="A16" s="413"/>
      <c r="B16" s="414"/>
      <c r="C16" s="425"/>
      <c r="D16" s="302">
        <v>21333333.33</v>
      </c>
      <c r="E16" s="411"/>
      <c r="F16" s="411"/>
      <c r="G16" s="411"/>
      <c r="H16" s="411"/>
      <c r="I16" s="444"/>
      <c r="J16" s="422"/>
    </row>
    <row r="17" spans="1:10" ht="12.75">
      <c r="A17" s="413"/>
      <c r="B17" s="414"/>
      <c r="C17" s="424" t="s">
        <v>71</v>
      </c>
      <c r="D17" s="303" t="s">
        <v>1325</v>
      </c>
      <c r="E17" s="411">
        <v>58666666.67</v>
      </c>
      <c r="F17" s="411">
        <v>0</v>
      </c>
      <c r="G17" s="411">
        <v>0</v>
      </c>
      <c r="H17" s="411">
        <f>+E17-F17+G17</f>
        <v>58666666.67</v>
      </c>
      <c r="I17" s="418"/>
      <c r="J17" s="422" t="s">
        <v>72</v>
      </c>
    </row>
    <row r="18" spans="1:10" ht="12.75">
      <c r="A18" s="413"/>
      <c r="B18" s="414"/>
      <c r="C18" s="425"/>
      <c r="D18" s="302">
        <v>58666666.67</v>
      </c>
      <c r="E18" s="411"/>
      <c r="F18" s="411"/>
      <c r="G18" s="411"/>
      <c r="H18" s="411"/>
      <c r="I18" s="419"/>
      <c r="J18" s="422"/>
    </row>
    <row r="19" spans="1:10" ht="12.75">
      <c r="A19" s="413"/>
      <c r="B19" s="414"/>
      <c r="C19" s="424" t="s">
        <v>10</v>
      </c>
      <c r="D19" s="302" t="s">
        <v>1325</v>
      </c>
      <c r="E19" s="411">
        <v>20000000</v>
      </c>
      <c r="F19" s="411">
        <v>222222.22</v>
      </c>
      <c r="G19" s="411">
        <v>0</v>
      </c>
      <c r="H19" s="411">
        <f>+E19-F19+G19</f>
        <v>19777777.78</v>
      </c>
      <c r="I19" s="418"/>
      <c r="J19" s="422" t="s">
        <v>1332</v>
      </c>
    </row>
    <row r="20" spans="1:10" ht="12.75">
      <c r="A20" s="413"/>
      <c r="B20" s="414"/>
      <c r="C20" s="425"/>
      <c r="D20" s="302">
        <v>20000000</v>
      </c>
      <c r="E20" s="411"/>
      <c r="F20" s="411"/>
      <c r="G20" s="411"/>
      <c r="H20" s="411"/>
      <c r="I20" s="419"/>
      <c r="J20" s="422"/>
    </row>
    <row r="21" spans="1:10" ht="12.75">
      <c r="A21" s="413"/>
      <c r="B21" s="414"/>
      <c r="C21" s="424" t="s">
        <v>71</v>
      </c>
      <c r="D21" s="303" t="s">
        <v>1325</v>
      </c>
      <c r="E21" s="411">
        <v>3662891.86</v>
      </c>
      <c r="F21" s="411">
        <v>399588.18</v>
      </c>
      <c r="G21" s="411">
        <v>0</v>
      </c>
      <c r="H21" s="411">
        <f>+E21-F21+G21</f>
        <v>3263303.6799999997</v>
      </c>
      <c r="I21" s="418"/>
      <c r="J21" s="422" t="s">
        <v>1170</v>
      </c>
    </row>
    <row r="22" spans="1:10" ht="12.75">
      <c r="A22" s="413"/>
      <c r="B22" s="414"/>
      <c r="C22" s="425"/>
      <c r="D22" s="302">
        <v>4000000</v>
      </c>
      <c r="E22" s="411"/>
      <c r="F22" s="411"/>
      <c r="G22" s="411"/>
      <c r="H22" s="411"/>
      <c r="I22" s="419"/>
      <c r="J22" s="422"/>
    </row>
    <row r="23" spans="1:10" ht="12.75">
      <c r="A23" s="413"/>
      <c r="B23" s="414"/>
      <c r="C23" s="424" t="s">
        <v>1169</v>
      </c>
      <c r="D23" s="303" t="s">
        <v>1325</v>
      </c>
      <c r="E23" s="411">
        <v>5133333.33</v>
      </c>
      <c r="F23" s="411">
        <v>0</v>
      </c>
      <c r="G23" s="411">
        <v>0</v>
      </c>
      <c r="H23" s="411">
        <f>+E23-F23+G23</f>
        <v>5133333.33</v>
      </c>
      <c r="I23" s="418"/>
      <c r="J23" s="422" t="s">
        <v>1171</v>
      </c>
    </row>
    <row r="24" spans="1:10" ht="12.75">
      <c r="A24" s="413"/>
      <c r="B24" s="414"/>
      <c r="C24" s="426"/>
      <c r="D24" s="304">
        <v>7700000</v>
      </c>
      <c r="E24" s="412"/>
      <c r="F24" s="412"/>
      <c r="G24" s="412"/>
      <c r="H24" s="412"/>
      <c r="I24" s="420"/>
      <c r="J24" s="423"/>
    </row>
    <row r="25" spans="1:10" ht="12.75">
      <c r="A25" s="413"/>
      <c r="B25" s="414"/>
      <c r="C25" s="248" t="s">
        <v>11</v>
      </c>
      <c r="D25" s="290">
        <f>D16+D18+D20+D22+D24</f>
        <v>111700000</v>
      </c>
      <c r="E25" s="234">
        <f>SUM(E15:E23)</f>
        <v>91462892.03</v>
      </c>
      <c r="F25" s="234">
        <f>SUM(F15:F23)</f>
        <v>3288477.0400000005</v>
      </c>
      <c r="G25" s="234">
        <f>SUM(G15:G23)</f>
        <v>0</v>
      </c>
      <c r="H25" s="234">
        <f>SUM(H15:H23)</f>
        <v>88174414.99</v>
      </c>
      <c r="I25" s="436"/>
      <c r="J25" s="430"/>
    </row>
    <row r="26" spans="1:10" ht="12.75">
      <c r="A26" s="438" t="s">
        <v>13</v>
      </c>
      <c r="B26" s="439"/>
      <c r="C26" s="440"/>
      <c r="D26" s="291">
        <f>D14+D25</f>
        <v>111700000</v>
      </c>
      <c r="E26" s="234">
        <f>+E14+E25</f>
        <v>91462892.03</v>
      </c>
      <c r="F26" s="234">
        <f>+F14+F25</f>
        <v>3288477.0400000005</v>
      </c>
      <c r="G26" s="234">
        <f>+G14+G25</f>
        <v>0</v>
      </c>
      <c r="H26" s="234">
        <f>+H14+H25</f>
        <v>88174414.99</v>
      </c>
      <c r="I26" s="437"/>
      <c r="J26" s="434"/>
    </row>
    <row r="27" spans="1:10" ht="12.75">
      <c r="A27" s="413">
        <v>3</v>
      </c>
      <c r="B27" s="414" t="s">
        <v>14</v>
      </c>
      <c r="C27" s="241"/>
      <c r="D27" s="241"/>
      <c r="E27" s="242"/>
      <c r="F27" s="242"/>
      <c r="G27" s="242"/>
      <c r="H27" s="242"/>
      <c r="I27" s="243"/>
      <c r="J27" s="254"/>
    </row>
    <row r="28" spans="1:10" ht="12.75">
      <c r="A28" s="413"/>
      <c r="B28" s="415"/>
      <c r="C28" s="245"/>
      <c r="D28" s="245"/>
      <c r="E28" s="246"/>
      <c r="F28" s="246"/>
      <c r="G28" s="246"/>
      <c r="H28" s="246"/>
      <c r="I28" s="247"/>
      <c r="J28" s="255"/>
    </row>
    <row r="29" spans="1:10" ht="12.75">
      <c r="A29" s="413"/>
      <c r="B29" s="415"/>
      <c r="C29" s="286"/>
      <c r="D29" s="286"/>
      <c r="E29" s="250"/>
      <c r="F29" s="250"/>
      <c r="G29" s="250"/>
      <c r="H29" s="250"/>
      <c r="I29" s="249"/>
      <c r="J29" s="292"/>
    </row>
    <row r="30" spans="1:10" ht="12.75">
      <c r="A30" s="413"/>
      <c r="B30" s="414"/>
      <c r="C30" s="248" t="s">
        <v>11</v>
      </c>
      <c r="D30" s="293"/>
      <c r="E30" s="294"/>
      <c r="F30" s="294"/>
      <c r="G30" s="294"/>
      <c r="H30" s="294"/>
      <c r="I30" s="416"/>
      <c r="J30" s="417"/>
    </row>
    <row r="31" spans="1:10" ht="12.75">
      <c r="A31" s="413">
        <v>4</v>
      </c>
      <c r="B31" s="414" t="s">
        <v>15</v>
      </c>
      <c r="C31" s="241"/>
      <c r="D31" s="241"/>
      <c r="E31" s="242"/>
      <c r="F31" s="242"/>
      <c r="G31" s="242"/>
      <c r="H31" s="242"/>
      <c r="I31" s="243"/>
      <c r="J31" s="254"/>
    </row>
    <row r="32" spans="1:10" ht="12.75">
      <c r="A32" s="413"/>
      <c r="B32" s="414"/>
      <c r="C32" s="245"/>
      <c r="D32" s="245"/>
      <c r="E32" s="246"/>
      <c r="F32" s="246"/>
      <c r="G32" s="246"/>
      <c r="H32" s="246"/>
      <c r="I32" s="247"/>
      <c r="J32" s="255"/>
    </row>
    <row r="33" spans="1:10" ht="12.75">
      <c r="A33" s="413"/>
      <c r="B33" s="414"/>
      <c r="C33" s="251"/>
      <c r="D33" s="251"/>
      <c r="E33" s="252"/>
      <c r="F33" s="252"/>
      <c r="G33" s="252"/>
      <c r="H33" s="252"/>
      <c r="I33" s="253"/>
      <c r="J33" s="259"/>
    </row>
    <row r="34" spans="1:10" ht="12.75">
      <c r="A34" s="413"/>
      <c r="B34" s="414"/>
      <c r="C34" s="248" t="s">
        <v>11</v>
      </c>
      <c r="D34" s="239"/>
      <c r="E34" s="305"/>
      <c r="F34" s="305"/>
      <c r="G34" s="305"/>
      <c r="H34" s="294"/>
      <c r="I34" s="429"/>
      <c r="J34" s="430"/>
    </row>
    <row r="35" spans="1:10" ht="12.75">
      <c r="A35" s="435" t="s">
        <v>16</v>
      </c>
      <c r="B35" s="435"/>
      <c r="C35" s="435"/>
      <c r="D35" s="260">
        <f>+D30+D34</f>
        <v>0</v>
      </c>
      <c r="E35" s="305"/>
      <c r="F35" s="305"/>
      <c r="G35" s="305"/>
      <c r="H35" s="294"/>
      <c r="I35" s="431"/>
      <c r="J35" s="432"/>
    </row>
    <row r="36" spans="1:10" ht="12.75">
      <c r="A36" s="435" t="s">
        <v>17</v>
      </c>
      <c r="B36" s="435"/>
      <c r="C36" s="435"/>
      <c r="D36" s="261">
        <f>+D14+D26+D35</f>
        <v>111700000</v>
      </c>
      <c r="E36" s="305">
        <f>E26+E35</f>
        <v>91462892.03</v>
      </c>
      <c r="F36" s="305">
        <f>F26+F35</f>
        <v>3288477.0400000005</v>
      </c>
      <c r="G36" s="305">
        <f>G26+G35</f>
        <v>0</v>
      </c>
      <c r="H36" s="294">
        <f>H26+H35</f>
        <v>88174414.99</v>
      </c>
      <c r="I36" s="433"/>
      <c r="J36" s="434"/>
    </row>
    <row r="37" ht="12.75" customHeight="1"/>
    <row r="38" ht="12.75" customHeight="1"/>
    <row r="39" ht="12.75" customHeight="1">
      <c r="E39" s="60"/>
    </row>
    <row r="40" ht="12.75" customHeight="1"/>
    <row r="41" ht="12.75" customHeight="1"/>
    <row r="42" spans="1:4" ht="12.75" customHeight="1">
      <c r="A42" s="3" t="s">
        <v>1493</v>
      </c>
      <c r="B42" s="235"/>
      <c r="C42" s="235"/>
      <c r="D42" s="235"/>
    </row>
    <row r="43" spans="1:4" ht="12.75" customHeight="1">
      <c r="A43" s="3"/>
      <c r="B43" s="235"/>
      <c r="C43" s="235"/>
      <c r="D43" s="235"/>
    </row>
    <row r="44" spans="1:5" ht="12.75" customHeight="1">
      <c r="A44" s="262" t="s">
        <v>97</v>
      </c>
      <c r="B44" s="263"/>
      <c r="C44" s="263"/>
      <c r="D44" s="264"/>
      <c r="E44" s="265"/>
    </row>
    <row r="45" spans="1:5" ht="12.75" customHeight="1">
      <c r="A45" s="266" t="s">
        <v>98</v>
      </c>
      <c r="B45" s="267"/>
      <c r="C45" s="267"/>
      <c r="D45" s="268"/>
      <c r="E45" s="265"/>
    </row>
    <row r="46" spans="1:10" ht="12.75" customHeight="1">
      <c r="A46" s="409" t="s">
        <v>1327</v>
      </c>
      <c r="B46" s="409"/>
      <c r="C46" s="409"/>
      <c r="D46" s="409"/>
      <c r="E46" s="409"/>
      <c r="F46" s="409"/>
      <c r="G46" s="409"/>
      <c r="H46" s="409"/>
      <c r="I46" s="409"/>
      <c r="J46" s="409"/>
    </row>
    <row r="47" ht="12.75" customHeight="1">
      <c r="A47" s="11" t="s">
        <v>99</v>
      </c>
    </row>
    <row r="48" ht="12.75" customHeight="1">
      <c r="A48" s="11" t="s">
        <v>100</v>
      </c>
    </row>
    <row r="49" ht="12.75" customHeight="1">
      <c r="A49" s="11" t="s">
        <v>101</v>
      </c>
    </row>
    <row r="50" ht="12.75" customHeight="1">
      <c r="A50" s="11" t="s">
        <v>102</v>
      </c>
    </row>
    <row r="51" ht="12.75" customHeight="1">
      <c r="A51" s="11" t="s">
        <v>103</v>
      </c>
    </row>
    <row r="52" ht="12.75" customHeight="1">
      <c r="A52" s="11" t="s">
        <v>104</v>
      </c>
    </row>
    <row r="53" spans="1:9" ht="12.75" customHeight="1">
      <c r="A53" s="3" t="s">
        <v>84</v>
      </c>
      <c r="B53" s="3"/>
      <c r="C53" s="3"/>
      <c r="D53" s="3"/>
      <c r="E53" s="3"/>
      <c r="F53" s="3"/>
      <c r="G53" s="3"/>
      <c r="H53" s="3"/>
      <c r="I53" s="3"/>
    </row>
    <row r="54" ht="12.75" customHeight="1"/>
    <row r="55" spans="2:9" ht="25.5" customHeight="1">
      <c r="B55" s="383" t="s">
        <v>85</v>
      </c>
      <c r="C55" s="383" t="s">
        <v>86</v>
      </c>
      <c r="D55" s="383" t="s">
        <v>87</v>
      </c>
      <c r="E55" s="383" t="s">
        <v>88</v>
      </c>
      <c r="F55" s="383" t="s">
        <v>89</v>
      </c>
      <c r="G55" s="383" t="s">
        <v>90</v>
      </c>
      <c r="H55" s="382" t="s">
        <v>1490</v>
      </c>
      <c r="I55" s="382" t="s">
        <v>1491</v>
      </c>
    </row>
    <row r="56" spans="2:9" ht="12.75" customHeight="1">
      <c r="B56" s="269">
        <v>1</v>
      </c>
      <c r="C56" s="269">
        <v>2017</v>
      </c>
      <c r="D56" s="270">
        <v>2.25</v>
      </c>
      <c r="E56" s="271">
        <v>0</v>
      </c>
      <c r="F56" s="271">
        <v>181426.36</v>
      </c>
      <c r="G56" s="271">
        <f aca="true" t="shared" si="0" ref="G56:G61">+E56+F56</f>
        <v>181426.36</v>
      </c>
      <c r="H56" s="271">
        <v>0</v>
      </c>
      <c r="I56" s="271">
        <v>181426.36</v>
      </c>
    </row>
    <row r="57" spans="2:9" ht="12.75" customHeight="1">
      <c r="B57" s="269">
        <v>2</v>
      </c>
      <c r="C57" s="272" t="s">
        <v>91</v>
      </c>
      <c r="D57" s="270">
        <v>2.25</v>
      </c>
      <c r="E57" s="271">
        <v>1333333.32</v>
      </c>
      <c r="F57" s="271">
        <v>475325.08</v>
      </c>
      <c r="G57" s="271">
        <f t="shared" si="0"/>
        <v>1808658.4000000001</v>
      </c>
      <c r="H57" s="271">
        <v>1333333.32</v>
      </c>
      <c r="I57" s="271">
        <v>518246.54</v>
      </c>
    </row>
    <row r="58" spans="2:9" ht="12.75" customHeight="1">
      <c r="B58" s="269">
        <v>3</v>
      </c>
      <c r="C58" s="272" t="s">
        <v>92</v>
      </c>
      <c r="D58" s="270" t="s">
        <v>1128</v>
      </c>
      <c r="E58" s="271">
        <v>5333333.28</v>
      </c>
      <c r="F58" s="271">
        <v>371427.72</v>
      </c>
      <c r="G58" s="271">
        <f t="shared" si="0"/>
        <v>5704761</v>
      </c>
      <c r="H58" s="271">
        <v>5333333.28</v>
      </c>
      <c r="I58" s="271">
        <v>371427.72</v>
      </c>
    </row>
    <row r="59" spans="2:9" ht="12.75" customHeight="1">
      <c r="B59" s="269">
        <v>4</v>
      </c>
      <c r="C59" s="272" t="s">
        <v>93</v>
      </c>
      <c r="D59" s="273" t="s">
        <v>1127</v>
      </c>
      <c r="E59" s="271">
        <v>5333333.28</v>
      </c>
      <c r="F59" s="271">
        <v>156572.74</v>
      </c>
      <c r="G59" s="271">
        <f t="shared" si="0"/>
        <v>5489906.0200000005</v>
      </c>
      <c r="H59" s="271">
        <v>5333333.28</v>
      </c>
      <c r="I59" s="271">
        <v>146767.61</v>
      </c>
    </row>
    <row r="60" spans="2:9" ht="12.75" customHeight="1">
      <c r="B60" s="269">
        <v>5</v>
      </c>
      <c r="C60" s="272" t="s">
        <v>94</v>
      </c>
      <c r="D60" s="270">
        <v>1.03</v>
      </c>
      <c r="E60" s="271">
        <v>5333333.28</v>
      </c>
      <c r="F60" s="271">
        <v>70835.74</v>
      </c>
      <c r="G60" s="271">
        <f t="shared" si="0"/>
        <v>5404169.0200000005</v>
      </c>
      <c r="H60" s="271">
        <v>5333333.28</v>
      </c>
      <c r="I60" s="306">
        <v>70835.68</v>
      </c>
    </row>
    <row r="61" spans="2:9" ht="12.75" customHeight="1">
      <c r="B61" s="269">
        <v>6</v>
      </c>
      <c r="C61" s="274" t="s">
        <v>95</v>
      </c>
      <c r="D61" s="270">
        <v>1.03</v>
      </c>
      <c r="E61" s="271">
        <v>4000000.17</v>
      </c>
      <c r="F61" s="271">
        <v>17056.93</v>
      </c>
      <c r="G61" s="271">
        <f t="shared" si="0"/>
        <v>4017057.1</v>
      </c>
      <c r="H61" s="271">
        <v>2666666.64</v>
      </c>
      <c r="I61" s="306">
        <v>14736.68</v>
      </c>
    </row>
    <row r="62" ht="12.75" customHeight="1">
      <c r="I62" s="73"/>
    </row>
    <row r="63" spans="2:9" ht="12.75" customHeight="1">
      <c r="B63" s="275"/>
      <c r="C63" s="276" t="s">
        <v>96</v>
      </c>
      <c r="D63" s="275"/>
      <c r="E63" s="277">
        <f>+E57+E58+E59+E60+E61+E56</f>
        <v>21333333.33</v>
      </c>
      <c r="F63" s="277">
        <f>+F57+F58+F59+F60+F61+F56</f>
        <v>1272644.5699999998</v>
      </c>
      <c r="G63" s="277">
        <f>+E63+F63</f>
        <v>22605977.9</v>
      </c>
      <c r="H63" s="277">
        <f>SUM(H56:H61)</f>
        <v>19999999.8</v>
      </c>
      <c r="I63" s="277">
        <f>SUM(I56:I61)</f>
        <v>1303440.5899999999</v>
      </c>
    </row>
    <row r="64" spans="1:3" ht="12.75" customHeight="1">
      <c r="A64" s="278"/>
      <c r="B64" s="278"/>
      <c r="C64" s="278"/>
    </row>
    <row r="65" spans="1:3" ht="12.75" customHeight="1">
      <c r="A65" s="278"/>
      <c r="B65" s="278"/>
      <c r="C65" s="278"/>
    </row>
    <row r="66" spans="1:3" ht="12.75" customHeight="1">
      <c r="A66" s="278"/>
      <c r="B66" s="278"/>
      <c r="C66" s="278"/>
    </row>
    <row r="67" spans="1:3" ht="12.75" customHeight="1">
      <c r="A67" s="278"/>
      <c r="B67" s="278"/>
      <c r="C67" s="278"/>
    </row>
    <row r="68" spans="1:3" ht="12.75" customHeight="1">
      <c r="A68" s="278"/>
      <c r="B68" s="278"/>
      <c r="C68" s="278"/>
    </row>
    <row r="69" spans="1:3" ht="12.75" customHeight="1">
      <c r="A69" s="278"/>
      <c r="B69" s="278"/>
      <c r="C69" s="278"/>
    </row>
    <row r="70" spans="1:3" ht="12.75" customHeight="1">
      <c r="A70" s="278"/>
      <c r="B70" s="278"/>
      <c r="C70" s="278"/>
    </row>
    <row r="71" spans="1:3" ht="12.75" customHeight="1">
      <c r="A71" s="278"/>
      <c r="B71" s="278"/>
      <c r="C71" s="278"/>
    </row>
    <row r="72" spans="1:3" ht="12.75" customHeight="1">
      <c r="A72" s="278"/>
      <c r="B72" s="278"/>
      <c r="C72" s="278"/>
    </row>
    <row r="73" spans="1:3" ht="12.75" customHeight="1">
      <c r="A73" s="278"/>
      <c r="B73" s="278"/>
      <c r="C73" s="278"/>
    </row>
    <row r="74" spans="1:3" ht="12.75" customHeight="1">
      <c r="A74" s="278"/>
      <c r="B74" s="278"/>
      <c r="C74" s="278"/>
    </row>
    <row r="75" spans="1:3" ht="12.75" customHeight="1">
      <c r="A75" s="278"/>
      <c r="B75" s="278"/>
      <c r="C75" s="278"/>
    </row>
    <row r="76" spans="1:3" ht="12.75" customHeight="1">
      <c r="A76" s="278"/>
      <c r="B76" s="278"/>
      <c r="C76" s="278"/>
    </row>
    <row r="77" spans="1:3" ht="12.75" customHeight="1">
      <c r="A77" s="278"/>
      <c r="B77" s="278"/>
      <c r="C77" s="278"/>
    </row>
    <row r="78" spans="1:3" ht="12.75" customHeight="1">
      <c r="A78" s="278"/>
      <c r="B78" s="278"/>
      <c r="C78" s="278"/>
    </row>
    <row r="79" spans="1:3" ht="12.75" customHeight="1">
      <c r="A79" s="278"/>
      <c r="B79" s="278"/>
      <c r="C79" s="278"/>
    </row>
    <row r="80" spans="1:3" ht="12.75" customHeight="1">
      <c r="A80" s="278"/>
      <c r="B80" s="278"/>
      <c r="C80" s="278"/>
    </row>
    <row r="81" spans="1:3" ht="12.75" customHeight="1">
      <c r="A81" s="278"/>
      <c r="B81" s="278"/>
      <c r="C81" s="278"/>
    </row>
    <row r="82" spans="1:3" ht="12.75" customHeight="1">
      <c r="A82" s="278"/>
      <c r="B82" s="278"/>
      <c r="C82" s="278"/>
    </row>
    <row r="83" spans="1:3" ht="12.75" customHeight="1">
      <c r="A83" s="278"/>
      <c r="B83" s="278"/>
      <c r="C83" s="278"/>
    </row>
    <row r="84" spans="1:3" ht="12.75" customHeight="1">
      <c r="A84" s="262" t="s">
        <v>76</v>
      </c>
      <c r="B84" s="263"/>
      <c r="C84" s="264"/>
    </row>
    <row r="85" spans="1:3" ht="12.75" customHeight="1">
      <c r="A85" s="266" t="s">
        <v>77</v>
      </c>
      <c r="B85" s="267"/>
      <c r="C85" s="268"/>
    </row>
    <row r="86" spans="1:10" ht="12.75" customHeight="1">
      <c r="A86" s="409" t="s">
        <v>1327</v>
      </c>
      <c r="B86" s="409"/>
      <c r="C86" s="409"/>
      <c r="D86" s="409"/>
      <c r="E86" s="409"/>
      <c r="F86" s="409"/>
      <c r="G86" s="409"/>
      <c r="H86" s="409"/>
      <c r="I86" s="409"/>
      <c r="J86" s="409"/>
    </row>
    <row r="87" ht="12.75" customHeight="1">
      <c r="A87" s="11" t="s">
        <v>78</v>
      </c>
    </row>
    <row r="88" ht="12.75" customHeight="1">
      <c r="A88" s="11" t="s">
        <v>79</v>
      </c>
    </row>
    <row r="89" ht="12.75" customHeight="1">
      <c r="A89" s="11" t="s">
        <v>80</v>
      </c>
    </row>
    <row r="90" ht="12.75" customHeight="1">
      <c r="A90" s="11" t="s">
        <v>81</v>
      </c>
    </row>
    <row r="91" ht="12.75" customHeight="1">
      <c r="A91" s="11" t="s">
        <v>82</v>
      </c>
    </row>
    <row r="92" ht="12.75" customHeight="1">
      <c r="A92" s="11" t="s">
        <v>83</v>
      </c>
    </row>
    <row r="93" spans="1:9" ht="12.75" customHeight="1">
      <c r="A93" s="3" t="s">
        <v>84</v>
      </c>
      <c r="B93" s="3"/>
      <c r="C93" s="3"/>
      <c r="D93" s="3"/>
      <c r="E93" s="3"/>
      <c r="F93" s="3"/>
      <c r="G93" s="3"/>
      <c r="H93" s="3"/>
      <c r="I93" s="3"/>
    </row>
    <row r="94" ht="12.75" customHeight="1"/>
    <row r="95" spans="2:9" ht="25.5" customHeight="1">
      <c r="B95" s="383" t="s">
        <v>85</v>
      </c>
      <c r="C95" s="383" t="s">
        <v>86</v>
      </c>
      <c r="D95" s="383" t="s">
        <v>87</v>
      </c>
      <c r="E95" s="383" t="s">
        <v>88</v>
      </c>
      <c r="F95" s="383" t="s">
        <v>89</v>
      </c>
      <c r="G95" s="383" t="s">
        <v>90</v>
      </c>
      <c r="H95" s="382" t="s">
        <v>1490</v>
      </c>
      <c r="I95" s="382" t="s">
        <v>1491</v>
      </c>
    </row>
    <row r="96" spans="2:9" ht="12.75" customHeight="1">
      <c r="B96" s="269">
        <v>1</v>
      </c>
      <c r="C96" s="269">
        <v>2017</v>
      </c>
      <c r="D96" s="269">
        <v>2.5</v>
      </c>
      <c r="E96" s="269">
        <v>0</v>
      </c>
      <c r="F96" s="271">
        <v>15641.32</v>
      </c>
      <c r="G96" s="271">
        <f>+E96+F96</f>
        <v>15641.32</v>
      </c>
      <c r="H96" s="271">
        <v>0</v>
      </c>
      <c r="I96" s="271">
        <v>15641.32</v>
      </c>
    </row>
    <row r="97" spans="2:9" ht="12.75" customHeight="1">
      <c r="B97" s="269">
        <v>2</v>
      </c>
      <c r="C97" s="272" t="s">
        <v>91</v>
      </c>
      <c r="D97" s="270">
        <v>2.5</v>
      </c>
      <c r="E97" s="271">
        <v>0</v>
      </c>
      <c r="F97" s="271">
        <v>1129594.62</v>
      </c>
      <c r="G97" s="271">
        <f>+E97+F97</f>
        <v>1129594.62</v>
      </c>
      <c r="H97" s="271">
        <v>0</v>
      </c>
      <c r="I97" s="271">
        <v>512796.12</v>
      </c>
    </row>
    <row r="98" spans="2:9" ht="12.75" customHeight="1">
      <c r="B98" s="269">
        <v>3</v>
      </c>
      <c r="C98" s="272" t="s">
        <v>92</v>
      </c>
      <c r="D98" s="270" t="s">
        <v>1126</v>
      </c>
      <c r="E98" s="271">
        <v>0</v>
      </c>
      <c r="F98" s="271">
        <v>1361555.57</v>
      </c>
      <c r="G98" s="271">
        <f aca="true" t="shared" si="1" ref="G98:G112">+E98+F98</f>
        <v>1361555.57</v>
      </c>
      <c r="H98" s="271">
        <v>0</v>
      </c>
      <c r="I98" s="271">
        <v>1361555.57</v>
      </c>
    </row>
    <row r="99" spans="2:9" ht="12.75" customHeight="1">
      <c r="B99" s="269">
        <v>4</v>
      </c>
      <c r="C99" s="272" t="s">
        <v>93</v>
      </c>
      <c r="D99" s="273" t="s">
        <v>1137</v>
      </c>
      <c r="E99" s="271">
        <v>0</v>
      </c>
      <c r="F99" s="271">
        <v>788088.9</v>
      </c>
      <c r="G99" s="271">
        <f t="shared" si="1"/>
        <v>788088.9</v>
      </c>
      <c r="H99" s="271">
        <v>0</v>
      </c>
      <c r="I99" s="271">
        <v>788088.9</v>
      </c>
    </row>
    <row r="100" spans="2:9" ht="12.75" customHeight="1">
      <c r="B100" s="269">
        <v>5</v>
      </c>
      <c r="C100" s="272" t="s">
        <v>94</v>
      </c>
      <c r="D100" s="273" t="s">
        <v>1138</v>
      </c>
      <c r="E100" s="271">
        <v>0</v>
      </c>
      <c r="F100" s="271">
        <v>654296.3</v>
      </c>
      <c r="G100" s="271">
        <f t="shared" si="1"/>
        <v>654296.3</v>
      </c>
      <c r="H100" s="271">
        <v>0</v>
      </c>
      <c r="I100" s="306">
        <v>654296.3</v>
      </c>
    </row>
    <row r="101" spans="2:9" ht="12.75" customHeight="1">
      <c r="B101" s="269">
        <v>6</v>
      </c>
      <c r="C101" s="274" t="s">
        <v>95</v>
      </c>
      <c r="D101" s="273" t="s">
        <v>1138</v>
      </c>
      <c r="E101" s="271">
        <v>1333333.32</v>
      </c>
      <c r="F101" s="271">
        <v>653046.92</v>
      </c>
      <c r="G101" s="271">
        <f t="shared" si="1"/>
        <v>1986380.2400000002</v>
      </c>
      <c r="H101" s="271">
        <v>0</v>
      </c>
      <c r="I101" s="306">
        <v>324459.26</v>
      </c>
    </row>
    <row r="102" spans="2:9" ht="12.75" customHeight="1">
      <c r="B102" s="269">
        <v>7</v>
      </c>
      <c r="C102" s="274">
        <v>2023</v>
      </c>
      <c r="D102" s="273" t="s">
        <v>1138</v>
      </c>
      <c r="E102" s="271">
        <v>5333333.28</v>
      </c>
      <c r="F102" s="279">
        <v>612034.56</v>
      </c>
      <c r="G102" s="271">
        <f t="shared" si="1"/>
        <v>5945367.84</v>
      </c>
      <c r="H102" s="271">
        <v>0</v>
      </c>
      <c r="I102" s="271">
        <v>0</v>
      </c>
    </row>
    <row r="103" spans="2:9" ht="12.75" customHeight="1">
      <c r="B103" s="269">
        <v>8</v>
      </c>
      <c r="C103" s="274">
        <v>2024</v>
      </c>
      <c r="D103" s="273" t="s">
        <v>1138</v>
      </c>
      <c r="E103" s="271">
        <v>5333333.28</v>
      </c>
      <c r="F103" s="271">
        <v>554128.4</v>
      </c>
      <c r="G103" s="271">
        <f t="shared" si="1"/>
        <v>5887461.680000001</v>
      </c>
      <c r="H103" s="271">
        <v>0</v>
      </c>
      <c r="I103" s="271">
        <v>0</v>
      </c>
    </row>
    <row r="104" spans="2:9" ht="12.75" customHeight="1">
      <c r="B104" s="269">
        <v>9</v>
      </c>
      <c r="C104" s="274">
        <v>2025</v>
      </c>
      <c r="D104" s="273" t="s">
        <v>1138</v>
      </c>
      <c r="E104" s="271">
        <v>5333333.28</v>
      </c>
      <c r="F104" s="271">
        <v>493071.6</v>
      </c>
      <c r="G104" s="271">
        <f t="shared" si="1"/>
        <v>5826404.88</v>
      </c>
      <c r="H104" s="271">
        <v>0</v>
      </c>
      <c r="I104" s="271">
        <v>0</v>
      </c>
    </row>
    <row r="105" spans="2:9" ht="12.75" customHeight="1">
      <c r="B105" s="269">
        <v>10</v>
      </c>
      <c r="C105" s="274">
        <v>2026</v>
      </c>
      <c r="D105" s="273" t="s">
        <v>1138</v>
      </c>
      <c r="E105" s="271">
        <v>5333333.28</v>
      </c>
      <c r="F105" s="271">
        <v>433590.14</v>
      </c>
      <c r="G105" s="271">
        <f t="shared" si="1"/>
        <v>5766923.42</v>
      </c>
      <c r="H105" s="271">
        <v>0</v>
      </c>
      <c r="I105" s="271">
        <v>0</v>
      </c>
    </row>
    <row r="106" spans="2:9" ht="12.75" customHeight="1">
      <c r="B106" s="269">
        <v>11</v>
      </c>
      <c r="C106" s="274">
        <v>2027</v>
      </c>
      <c r="D106" s="273" t="s">
        <v>1138</v>
      </c>
      <c r="E106" s="271">
        <v>5333333.28</v>
      </c>
      <c r="F106" s="271">
        <v>374108.64</v>
      </c>
      <c r="G106" s="271">
        <f t="shared" si="1"/>
        <v>5707441.92</v>
      </c>
      <c r="H106" s="271">
        <v>0</v>
      </c>
      <c r="I106" s="271">
        <v>0</v>
      </c>
    </row>
    <row r="107" spans="2:9" ht="12.75" customHeight="1">
      <c r="B107" s="269">
        <v>12</v>
      </c>
      <c r="C107" s="274">
        <v>2028</v>
      </c>
      <c r="D107" s="273" t="s">
        <v>1138</v>
      </c>
      <c r="E107" s="271">
        <v>5333333.28</v>
      </c>
      <c r="F107" s="271">
        <v>315550.61</v>
      </c>
      <c r="G107" s="271">
        <f t="shared" si="1"/>
        <v>5648883.890000001</v>
      </c>
      <c r="H107" s="271">
        <v>0</v>
      </c>
      <c r="I107" s="271">
        <v>0</v>
      </c>
    </row>
    <row r="108" spans="2:9" ht="12.75" customHeight="1">
      <c r="B108" s="269">
        <v>13</v>
      </c>
      <c r="C108" s="274">
        <v>2029</v>
      </c>
      <c r="D108" s="273" t="s">
        <v>1138</v>
      </c>
      <c r="E108" s="271">
        <v>5333333.28</v>
      </c>
      <c r="F108" s="271">
        <v>255145.69</v>
      </c>
      <c r="G108" s="271">
        <f t="shared" si="1"/>
        <v>5588478.970000001</v>
      </c>
      <c r="H108" s="271">
        <v>0</v>
      </c>
      <c r="I108" s="271">
        <v>0</v>
      </c>
    </row>
    <row r="109" spans="2:9" ht="12.75" customHeight="1">
      <c r="B109" s="269">
        <v>14</v>
      </c>
      <c r="C109" s="274">
        <v>2030</v>
      </c>
      <c r="D109" s="273" t="s">
        <v>1138</v>
      </c>
      <c r="E109" s="271">
        <v>5333333.28</v>
      </c>
      <c r="F109" s="271">
        <v>195664.19</v>
      </c>
      <c r="G109" s="271">
        <f t="shared" si="1"/>
        <v>5528997.470000001</v>
      </c>
      <c r="H109" s="271">
        <v>0</v>
      </c>
      <c r="I109" s="271">
        <v>0</v>
      </c>
    </row>
    <row r="110" spans="2:9" ht="12.75" customHeight="1">
      <c r="B110" s="269">
        <v>15</v>
      </c>
      <c r="C110" s="274">
        <v>2031</v>
      </c>
      <c r="D110" s="273" t="s">
        <v>1138</v>
      </c>
      <c r="E110" s="271">
        <v>5333333.28</v>
      </c>
      <c r="F110" s="271">
        <v>136182.72</v>
      </c>
      <c r="G110" s="271">
        <f t="shared" si="1"/>
        <v>5469516</v>
      </c>
      <c r="H110" s="271">
        <v>0</v>
      </c>
      <c r="I110" s="271">
        <v>0</v>
      </c>
    </row>
    <row r="111" spans="2:9" ht="12.75" customHeight="1">
      <c r="B111" s="269">
        <v>16</v>
      </c>
      <c r="C111" s="274">
        <v>2032</v>
      </c>
      <c r="D111" s="273" t="s">
        <v>1138</v>
      </c>
      <c r="E111" s="271">
        <v>5333333.28</v>
      </c>
      <c r="F111" s="271">
        <v>76972.85</v>
      </c>
      <c r="G111" s="271">
        <f t="shared" si="1"/>
        <v>5410306.13</v>
      </c>
      <c r="H111" s="271">
        <v>0</v>
      </c>
      <c r="I111" s="271">
        <v>0</v>
      </c>
    </row>
    <row r="112" spans="2:9" ht="12.75" customHeight="1">
      <c r="B112" s="269">
        <v>17</v>
      </c>
      <c r="C112" s="274">
        <v>2033</v>
      </c>
      <c r="D112" s="273" t="s">
        <v>1138</v>
      </c>
      <c r="E112" s="271">
        <v>4000000.55</v>
      </c>
      <c r="F112" s="271">
        <v>18469.14</v>
      </c>
      <c r="G112" s="271">
        <f t="shared" si="1"/>
        <v>4018469.69</v>
      </c>
      <c r="H112" s="271">
        <v>0</v>
      </c>
      <c r="I112" s="271">
        <v>0</v>
      </c>
    </row>
    <row r="113" ht="12.75" customHeight="1"/>
    <row r="114" spans="2:9" ht="12.75" customHeight="1">
      <c r="B114" s="275"/>
      <c r="C114" s="276" t="s">
        <v>96</v>
      </c>
      <c r="D114" s="275"/>
      <c r="E114" s="277">
        <f>SUM(E97:E113)</f>
        <v>58666666.67</v>
      </c>
      <c r="F114" s="277">
        <f>SUM(F96:F113)</f>
        <v>8067142.169999999</v>
      </c>
      <c r="G114" s="277">
        <f>+E114+F114</f>
        <v>66733808.84</v>
      </c>
      <c r="H114" s="277">
        <f>SUM(H96:H112)</f>
        <v>0</v>
      </c>
      <c r="I114" s="277">
        <f>SUM(I96:I112)</f>
        <v>3656837.4699999997</v>
      </c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spans="1:5" ht="12.75" customHeight="1">
      <c r="A126" s="262" t="s">
        <v>97</v>
      </c>
      <c r="B126" s="263"/>
      <c r="C126" s="263"/>
      <c r="D126" s="264"/>
      <c r="E126" s="265"/>
    </row>
    <row r="127" spans="1:5" ht="12.75" customHeight="1">
      <c r="A127" s="266" t="s">
        <v>98</v>
      </c>
      <c r="B127" s="267"/>
      <c r="C127" s="267"/>
      <c r="D127" s="268"/>
      <c r="E127" s="265"/>
    </row>
    <row r="128" spans="1:10" ht="12.75" customHeight="1">
      <c r="A128" s="409" t="s">
        <v>1327</v>
      </c>
      <c r="B128" s="409"/>
      <c r="C128" s="409"/>
      <c r="D128" s="409"/>
      <c r="E128" s="409"/>
      <c r="F128" s="409"/>
      <c r="G128" s="409"/>
      <c r="H128" s="409"/>
      <c r="I128" s="409"/>
      <c r="J128" s="409"/>
    </row>
    <row r="129" ht="12.75" customHeight="1">
      <c r="A129" s="11" t="s">
        <v>1188</v>
      </c>
    </row>
    <row r="130" ht="12.75" customHeight="1">
      <c r="A130" s="11" t="s">
        <v>1172</v>
      </c>
    </row>
    <row r="131" ht="12.75" customHeight="1">
      <c r="A131" s="11" t="s">
        <v>1189</v>
      </c>
    </row>
    <row r="132" ht="12.75" customHeight="1">
      <c r="A132" s="11" t="s">
        <v>1200</v>
      </c>
    </row>
    <row r="133" ht="12.75" customHeight="1">
      <c r="A133" s="11" t="s">
        <v>1190</v>
      </c>
    </row>
    <row r="134" ht="12.75" customHeight="1">
      <c r="A134" s="11" t="s">
        <v>1191</v>
      </c>
    </row>
    <row r="135" spans="1:9" ht="12.75" customHeight="1">
      <c r="A135" s="3" t="s">
        <v>1192</v>
      </c>
      <c r="B135" s="3"/>
      <c r="C135" s="3"/>
      <c r="D135" s="3"/>
      <c r="E135" s="3"/>
      <c r="F135" s="3"/>
      <c r="G135" s="3"/>
      <c r="H135" s="3"/>
      <c r="I135" s="3"/>
    </row>
    <row r="136" ht="12.75" customHeight="1"/>
    <row r="137" spans="2:9" ht="25.5" customHeight="1">
      <c r="B137" s="383" t="s">
        <v>85</v>
      </c>
      <c r="C137" s="383" t="s">
        <v>86</v>
      </c>
      <c r="D137" s="383" t="s">
        <v>87</v>
      </c>
      <c r="E137" s="383" t="s">
        <v>88</v>
      </c>
      <c r="F137" s="383" t="s">
        <v>89</v>
      </c>
      <c r="G137" s="383" t="s">
        <v>90</v>
      </c>
      <c r="H137" s="382" t="s">
        <v>1490</v>
      </c>
      <c r="I137" s="382" t="s">
        <v>1491</v>
      </c>
    </row>
    <row r="138" spans="2:9" ht="12.75" customHeight="1">
      <c r="B138" s="269">
        <v>1</v>
      </c>
      <c r="C138" s="269">
        <v>2020</v>
      </c>
      <c r="D138" s="270">
        <v>1.45</v>
      </c>
      <c r="E138" s="271">
        <v>0</v>
      </c>
      <c r="F138" s="271">
        <v>792.35</v>
      </c>
      <c r="G138" s="271">
        <f aca="true" t="shared" si="2" ref="G138:G155">+E138+F138</f>
        <v>792.35</v>
      </c>
      <c r="H138" s="271">
        <v>0</v>
      </c>
      <c r="I138" s="271">
        <v>792.35</v>
      </c>
    </row>
    <row r="139" spans="2:9" ht="12.75" customHeight="1">
      <c r="B139" s="269">
        <v>2</v>
      </c>
      <c r="C139" s="272" t="s">
        <v>94</v>
      </c>
      <c r="D139" s="270">
        <v>1.45</v>
      </c>
      <c r="E139" s="271">
        <v>0</v>
      </c>
      <c r="F139" s="271">
        <v>194657.56</v>
      </c>
      <c r="G139" s="271">
        <f t="shared" si="2"/>
        <v>194657.56</v>
      </c>
      <c r="H139" s="306">
        <v>0</v>
      </c>
      <c r="I139" s="306">
        <v>194657.56</v>
      </c>
    </row>
    <row r="140" spans="2:9" ht="12.75" customHeight="1">
      <c r="B140" s="269">
        <v>3</v>
      </c>
      <c r="C140" s="272" t="s">
        <v>95</v>
      </c>
      <c r="D140" s="270">
        <v>1.45</v>
      </c>
      <c r="E140" s="271">
        <v>888888.88</v>
      </c>
      <c r="F140" s="271">
        <v>286217.23</v>
      </c>
      <c r="G140" s="271">
        <f t="shared" si="2"/>
        <v>1175106.1099999999</v>
      </c>
      <c r="H140" s="271">
        <v>222222.22</v>
      </c>
      <c r="I140" s="306">
        <v>143675.82</v>
      </c>
    </row>
    <row r="141" spans="2:9" ht="12.75" customHeight="1">
      <c r="B141" s="269">
        <v>4</v>
      </c>
      <c r="C141" s="272" t="s">
        <v>1173</v>
      </c>
      <c r="D141" s="270">
        <v>1.45</v>
      </c>
      <c r="E141" s="271">
        <v>1333333.32</v>
      </c>
      <c r="F141" s="271">
        <v>268208.08</v>
      </c>
      <c r="G141" s="271">
        <f t="shared" si="2"/>
        <v>1601541.4000000001</v>
      </c>
      <c r="H141" s="271">
        <v>0</v>
      </c>
      <c r="I141" s="271">
        <v>0</v>
      </c>
    </row>
    <row r="142" spans="2:9" ht="12.75" customHeight="1">
      <c r="B142" s="269">
        <v>5</v>
      </c>
      <c r="C142" s="272" t="s">
        <v>1174</v>
      </c>
      <c r="D142" s="270">
        <v>1.45</v>
      </c>
      <c r="E142" s="271">
        <v>1333333.32</v>
      </c>
      <c r="F142" s="271">
        <v>248896.59</v>
      </c>
      <c r="G142" s="271">
        <f t="shared" si="2"/>
        <v>1582229.9100000001</v>
      </c>
      <c r="H142" s="271">
        <v>0</v>
      </c>
      <c r="I142" s="271">
        <v>0</v>
      </c>
    </row>
    <row r="143" spans="2:9" ht="12.75" customHeight="1">
      <c r="B143" s="269">
        <v>6</v>
      </c>
      <c r="C143" s="272" t="s">
        <v>1175</v>
      </c>
      <c r="D143" s="270">
        <v>1.45</v>
      </c>
      <c r="E143" s="271">
        <v>1333333.32</v>
      </c>
      <c r="F143" s="271">
        <v>229539.61</v>
      </c>
      <c r="G143" s="271">
        <f t="shared" si="2"/>
        <v>1562872.9300000002</v>
      </c>
      <c r="H143" s="271">
        <v>0</v>
      </c>
      <c r="I143" s="271">
        <v>0</v>
      </c>
    </row>
    <row r="144" spans="2:9" ht="12.75" customHeight="1">
      <c r="B144" s="269">
        <v>7</v>
      </c>
      <c r="C144" s="272" t="s">
        <v>1176</v>
      </c>
      <c r="D144" s="270">
        <v>1.45</v>
      </c>
      <c r="E144" s="271">
        <v>1333333.32</v>
      </c>
      <c r="F144" s="271">
        <v>210208.06</v>
      </c>
      <c r="G144" s="271">
        <f t="shared" si="2"/>
        <v>1543541.3800000001</v>
      </c>
      <c r="H144" s="271">
        <v>0</v>
      </c>
      <c r="I144" s="271">
        <v>0</v>
      </c>
    </row>
    <row r="145" spans="2:9" ht="12.75" customHeight="1">
      <c r="B145" s="269">
        <v>8</v>
      </c>
      <c r="C145" s="272" t="s">
        <v>1177</v>
      </c>
      <c r="D145" s="270">
        <v>1.45</v>
      </c>
      <c r="E145" s="271">
        <v>1333333.32</v>
      </c>
      <c r="F145" s="271">
        <v>190874.73</v>
      </c>
      <c r="G145" s="271">
        <f t="shared" si="2"/>
        <v>1524208.05</v>
      </c>
      <c r="H145" s="271">
        <v>0</v>
      </c>
      <c r="I145" s="271">
        <v>0</v>
      </c>
    </row>
    <row r="146" spans="2:9" ht="12.75" customHeight="1">
      <c r="B146" s="269">
        <v>9</v>
      </c>
      <c r="C146" s="272" t="s">
        <v>1178</v>
      </c>
      <c r="D146" s="270">
        <v>1.45</v>
      </c>
      <c r="E146" s="271">
        <v>1333333.32</v>
      </c>
      <c r="F146" s="271">
        <v>171562.67</v>
      </c>
      <c r="G146" s="271">
        <f t="shared" si="2"/>
        <v>1504895.99</v>
      </c>
      <c r="H146" s="271">
        <v>0</v>
      </c>
      <c r="I146" s="271">
        <v>0</v>
      </c>
    </row>
    <row r="147" spans="2:9" ht="12.75" customHeight="1">
      <c r="B147" s="269">
        <v>10</v>
      </c>
      <c r="C147" s="272" t="s">
        <v>1179</v>
      </c>
      <c r="D147" s="270">
        <v>1.45</v>
      </c>
      <c r="E147" s="271">
        <v>1333333.32</v>
      </c>
      <c r="F147" s="271">
        <v>152206.85</v>
      </c>
      <c r="G147" s="271">
        <f t="shared" si="2"/>
        <v>1485540.1700000002</v>
      </c>
      <c r="H147" s="271">
        <v>0</v>
      </c>
      <c r="I147" s="271">
        <v>0</v>
      </c>
    </row>
    <row r="148" spans="2:9" ht="12.75" customHeight="1">
      <c r="B148" s="269">
        <v>11</v>
      </c>
      <c r="C148" s="272" t="s">
        <v>1180</v>
      </c>
      <c r="D148" s="270">
        <v>1.45</v>
      </c>
      <c r="E148" s="271">
        <v>1333333.32</v>
      </c>
      <c r="F148" s="271">
        <v>132874.74</v>
      </c>
      <c r="G148" s="271">
        <f t="shared" si="2"/>
        <v>1466208.06</v>
      </c>
      <c r="H148" s="271">
        <v>0</v>
      </c>
      <c r="I148" s="271">
        <v>0</v>
      </c>
    </row>
    <row r="149" spans="2:9" ht="12.75" customHeight="1">
      <c r="B149" s="269">
        <v>12</v>
      </c>
      <c r="C149" s="272" t="s">
        <v>1181</v>
      </c>
      <c r="D149" s="270">
        <v>1.45</v>
      </c>
      <c r="E149" s="271">
        <v>1333333.32</v>
      </c>
      <c r="F149" s="271">
        <v>113541.41</v>
      </c>
      <c r="G149" s="271">
        <f t="shared" si="2"/>
        <v>1446874.73</v>
      </c>
      <c r="H149" s="271">
        <v>0</v>
      </c>
      <c r="I149" s="271">
        <v>0</v>
      </c>
    </row>
    <row r="150" spans="2:9" ht="12.75" customHeight="1">
      <c r="B150" s="269">
        <v>13</v>
      </c>
      <c r="C150" s="272" t="s">
        <v>1182</v>
      </c>
      <c r="D150" s="270">
        <v>1.45</v>
      </c>
      <c r="E150" s="271">
        <v>1333333.32</v>
      </c>
      <c r="F150" s="271">
        <v>94228.75</v>
      </c>
      <c r="G150" s="271">
        <f t="shared" si="2"/>
        <v>1427562.07</v>
      </c>
      <c r="H150" s="271">
        <v>0</v>
      </c>
      <c r="I150" s="271">
        <v>0</v>
      </c>
    </row>
    <row r="151" spans="2:9" ht="12.75" customHeight="1">
      <c r="B151" s="269">
        <v>14</v>
      </c>
      <c r="C151" s="272" t="s">
        <v>1183</v>
      </c>
      <c r="D151" s="270">
        <v>1.45</v>
      </c>
      <c r="E151" s="271">
        <v>1333333.32</v>
      </c>
      <c r="F151" s="271">
        <v>74874.09</v>
      </c>
      <c r="G151" s="271">
        <f t="shared" si="2"/>
        <v>1408207.4100000001</v>
      </c>
      <c r="H151" s="271">
        <v>0</v>
      </c>
      <c r="I151" s="271">
        <v>0</v>
      </c>
    </row>
    <row r="152" spans="2:9" ht="12.75" customHeight="1">
      <c r="B152" s="269">
        <v>15</v>
      </c>
      <c r="C152" s="272" t="s">
        <v>1184</v>
      </c>
      <c r="D152" s="270">
        <v>1.45</v>
      </c>
      <c r="E152" s="271">
        <v>1333333.32</v>
      </c>
      <c r="F152" s="271">
        <v>55541.4</v>
      </c>
      <c r="G152" s="271">
        <f t="shared" si="2"/>
        <v>1388874.72</v>
      </c>
      <c r="H152" s="271">
        <v>0</v>
      </c>
      <c r="I152" s="271">
        <v>0</v>
      </c>
    </row>
    <row r="153" spans="2:9" ht="12.75" customHeight="1">
      <c r="B153" s="269">
        <v>16</v>
      </c>
      <c r="C153" s="272" t="s">
        <v>1185</v>
      </c>
      <c r="D153" s="270">
        <v>1.45</v>
      </c>
      <c r="E153" s="271">
        <v>1333333.32</v>
      </c>
      <c r="F153" s="271">
        <v>36208.07</v>
      </c>
      <c r="G153" s="271">
        <f t="shared" si="2"/>
        <v>1369541.3900000001</v>
      </c>
      <c r="H153" s="271">
        <v>0</v>
      </c>
      <c r="I153" s="271">
        <v>0</v>
      </c>
    </row>
    <row r="154" spans="2:9" ht="12.75" customHeight="1">
      <c r="B154" s="269">
        <v>17</v>
      </c>
      <c r="C154" s="272" t="s">
        <v>1186</v>
      </c>
      <c r="D154" s="270">
        <v>1.45</v>
      </c>
      <c r="E154" s="271">
        <v>1333333.32</v>
      </c>
      <c r="F154" s="271">
        <v>16894.84</v>
      </c>
      <c r="G154" s="271">
        <f t="shared" si="2"/>
        <v>1350228.1600000001</v>
      </c>
      <c r="H154" s="271">
        <v>0</v>
      </c>
      <c r="I154" s="271">
        <v>0</v>
      </c>
    </row>
    <row r="155" spans="2:9" ht="12.75" customHeight="1">
      <c r="B155" s="269">
        <v>18</v>
      </c>
      <c r="C155" s="272" t="s">
        <v>1187</v>
      </c>
      <c r="D155" s="270">
        <v>1.45</v>
      </c>
      <c r="E155" s="271">
        <v>444444.64</v>
      </c>
      <c r="F155" s="271">
        <v>1324.16</v>
      </c>
      <c r="G155" s="271">
        <f t="shared" si="2"/>
        <v>445768.8</v>
      </c>
      <c r="H155" s="271">
        <v>0</v>
      </c>
      <c r="I155" s="271">
        <v>0</v>
      </c>
    </row>
    <row r="156" ht="12.75" customHeight="1">
      <c r="I156" s="73"/>
    </row>
    <row r="157" spans="2:9" ht="12.75" customHeight="1">
      <c r="B157" s="275"/>
      <c r="C157" s="276" t="s">
        <v>96</v>
      </c>
      <c r="D157" s="275"/>
      <c r="E157" s="277">
        <f>SUM(E138:E156)</f>
        <v>20000000.000000004</v>
      </c>
      <c r="F157" s="277">
        <f>SUM(F138:F156)</f>
        <v>2478651.1899999995</v>
      </c>
      <c r="G157" s="277">
        <f>SUM(G138:G156)</f>
        <v>22478651.19</v>
      </c>
      <c r="H157" s="277">
        <f>SUM(H138:H156)</f>
        <v>222222.22</v>
      </c>
      <c r="I157" s="277">
        <f>SUM(I138:I156)</f>
        <v>339125.73</v>
      </c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spans="1:3" ht="12.75" customHeight="1">
      <c r="A168" s="262" t="s">
        <v>76</v>
      </c>
      <c r="B168" s="263"/>
      <c r="C168" s="264"/>
    </row>
    <row r="169" spans="1:3" ht="12.75" customHeight="1">
      <c r="A169" s="266" t="s">
        <v>77</v>
      </c>
      <c r="B169" s="267"/>
      <c r="C169" s="268"/>
    </row>
    <row r="170" spans="1:10" ht="12.75" customHeight="1">
      <c r="A170" s="410" t="s">
        <v>1327</v>
      </c>
      <c r="B170" s="410"/>
      <c r="C170" s="410"/>
      <c r="D170" s="410"/>
      <c r="E170" s="410"/>
      <c r="F170" s="410"/>
      <c r="G170" s="410"/>
      <c r="H170" s="410"/>
      <c r="I170" s="410"/>
      <c r="J170" s="410"/>
    </row>
    <row r="171" ht="12.75" customHeight="1">
      <c r="A171" s="11" t="s">
        <v>1194</v>
      </c>
    </row>
    <row r="172" ht="12.75" customHeight="1">
      <c r="A172" s="11" t="s">
        <v>1193</v>
      </c>
    </row>
    <row r="173" ht="12.75" customHeight="1">
      <c r="A173" s="11" t="s">
        <v>1195</v>
      </c>
    </row>
    <row r="174" ht="12.75" customHeight="1">
      <c r="A174" s="11" t="s">
        <v>1196</v>
      </c>
    </row>
    <row r="175" ht="12.75" customHeight="1">
      <c r="A175" s="11" t="s">
        <v>1197</v>
      </c>
    </row>
    <row r="176" ht="12.75" customHeight="1">
      <c r="A176" s="11" t="s">
        <v>1198</v>
      </c>
    </row>
    <row r="177" spans="1:9" ht="12.75" customHeight="1">
      <c r="A177" s="3" t="s">
        <v>1199</v>
      </c>
      <c r="B177" s="3"/>
      <c r="C177" s="3"/>
      <c r="D177" s="3"/>
      <c r="E177" s="3"/>
      <c r="F177" s="3"/>
      <c r="G177" s="3"/>
      <c r="H177" s="3"/>
      <c r="I177" s="3"/>
    </row>
    <row r="178" ht="12.75" customHeight="1"/>
    <row r="179" spans="2:9" ht="25.5" customHeight="1">
      <c r="B179" s="383" t="s">
        <v>85</v>
      </c>
      <c r="C179" s="383" t="s">
        <v>86</v>
      </c>
      <c r="D179" s="383" t="s">
        <v>87</v>
      </c>
      <c r="E179" s="383" t="s">
        <v>88</v>
      </c>
      <c r="F179" s="383" t="s">
        <v>89</v>
      </c>
      <c r="G179" s="383" t="s">
        <v>90</v>
      </c>
      <c r="H179" s="382" t="s">
        <v>1490</v>
      </c>
      <c r="I179" s="382" t="s">
        <v>1491</v>
      </c>
    </row>
    <row r="180" spans="2:9" ht="12.75" customHeight="1">
      <c r="B180" s="269">
        <v>1</v>
      </c>
      <c r="C180" s="274" t="s">
        <v>93</v>
      </c>
      <c r="D180" s="280">
        <v>0.5</v>
      </c>
      <c r="E180" s="269"/>
      <c r="F180" s="281">
        <v>753.31</v>
      </c>
      <c r="G180" s="271">
        <f aca="true" t="shared" si="3" ref="G180:G186">+E180+F180</f>
        <v>753.31</v>
      </c>
      <c r="H180" s="306">
        <v>0</v>
      </c>
      <c r="I180" s="308">
        <v>753.31</v>
      </c>
    </row>
    <row r="181" spans="2:9" ht="12.75" customHeight="1">
      <c r="B181" s="269">
        <v>2</v>
      </c>
      <c r="C181" s="272" t="s">
        <v>94</v>
      </c>
      <c r="D181" s="280">
        <v>0.5</v>
      </c>
      <c r="E181" s="282">
        <v>332990.15</v>
      </c>
      <c r="F181" s="271">
        <v>8095.77</v>
      </c>
      <c r="G181" s="271">
        <f t="shared" si="3"/>
        <v>341085.92000000004</v>
      </c>
      <c r="H181" s="306">
        <v>332990.15</v>
      </c>
      <c r="I181" s="306">
        <v>8095.77</v>
      </c>
    </row>
    <row r="182" spans="2:9" ht="12.75" customHeight="1">
      <c r="B182" s="269">
        <v>3</v>
      </c>
      <c r="C182" s="272" t="s">
        <v>95</v>
      </c>
      <c r="D182" s="280">
        <v>0.5</v>
      </c>
      <c r="E182" s="271">
        <v>799176.36</v>
      </c>
      <c r="F182" s="271">
        <v>16474.35</v>
      </c>
      <c r="G182" s="271">
        <f t="shared" si="3"/>
        <v>815650.71</v>
      </c>
      <c r="H182" s="271">
        <v>399588.18</v>
      </c>
      <c r="I182" s="306">
        <v>8667.77</v>
      </c>
    </row>
    <row r="183" spans="2:9" ht="12.75" customHeight="1">
      <c r="B183" s="269">
        <v>4</v>
      </c>
      <c r="C183" s="272" t="s">
        <v>1173</v>
      </c>
      <c r="D183" s="280">
        <v>0.5</v>
      </c>
      <c r="E183" s="271">
        <v>799176.36</v>
      </c>
      <c r="F183" s="271">
        <v>12478.47</v>
      </c>
      <c r="G183" s="271">
        <f t="shared" si="3"/>
        <v>811654.83</v>
      </c>
      <c r="H183" s="271">
        <v>0</v>
      </c>
      <c r="I183" s="271">
        <v>0</v>
      </c>
    </row>
    <row r="184" spans="2:9" ht="12.75" customHeight="1">
      <c r="B184" s="269">
        <v>5</v>
      </c>
      <c r="C184" s="272" t="s">
        <v>1174</v>
      </c>
      <c r="D184" s="280">
        <v>0.5</v>
      </c>
      <c r="E184" s="271">
        <v>799176.36</v>
      </c>
      <c r="F184" s="271">
        <v>8486.7</v>
      </c>
      <c r="G184" s="271">
        <f t="shared" si="3"/>
        <v>807663.0599999999</v>
      </c>
      <c r="H184" s="271">
        <v>0</v>
      </c>
      <c r="I184" s="271">
        <v>0</v>
      </c>
    </row>
    <row r="185" spans="2:9" ht="12.75" customHeight="1">
      <c r="B185" s="269">
        <v>6</v>
      </c>
      <c r="C185" s="272" t="s">
        <v>1175</v>
      </c>
      <c r="D185" s="280">
        <v>0.5</v>
      </c>
      <c r="E185" s="271">
        <v>799176.36</v>
      </c>
      <c r="F185" s="271">
        <v>4486.7</v>
      </c>
      <c r="G185" s="271">
        <f t="shared" si="3"/>
        <v>803663.0599999999</v>
      </c>
      <c r="H185" s="271">
        <v>0</v>
      </c>
      <c r="I185" s="271">
        <v>0</v>
      </c>
    </row>
    <row r="186" spans="2:9" ht="12.75" customHeight="1">
      <c r="B186" s="269">
        <v>7</v>
      </c>
      <c r="C186" s="272" t="s">
        <v>1176</v>
      </c>
      <c r="D186" s="280">
        <v>0.5</v>
      </c>
      <c r="E186" s="271">
        <v>466186.42</v>
      </c>
      <c r="F186" s="271">
        <v>769.99</v>
      </c>
      <c r="G186" s="271">
        <f t="shared" si="3"/>
        <v>466956.41</v>
      </c>
      <c r="H186" s="271">
        <v>0</v>
      </c>
      <c r="I186" s="271">
        <v>0</v>
      </c>
    </row>
    <row r="187" ht="12.75" customHeight="1"/>
    <row r="188" spans="2:9" ht="12.75" customHeight="1">
      <c r="B188" s="275"/>
      <c r="C188" s="276" t="s">
        <v>96</v>
      </c>
      <c r="D188" s="275"/>
      <c r="E188" s="277">
        <f>SUM(E180:E186)</f>
        <v>3995882.01</v>
      </c>
      <c r="F188" s="277">
        <f>SUM(F180:F186)</f>
        <v>51545.29</v>
      </c>
      <c r="G188" s="277">
        <f>SUM(G180:G186)</f>
        <v>4047427.3000000003</v>
      </c>
      <c r="H188" s="277">
        <f>SUM(H180:H186)</f>
        <v>732578.3300000001</v>
      </c>
      <c r="I188" s="277">
        <f>SUM(I180:I186)</f>
        <v>17516.85</v>
      </c>
    </row>
    <row r="189" ht="12.75" customHeight="1"/>
    <row r="190" ht="12.75" customHeight="1"/>
    <row r="191" ht="12.75" customHeight="1">
      <c r="F191" s="60"/>
    </row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spans="1:3" ht="12.75" customHeight="1">
      <c r="A210" s="283" t="s">
        <v>1169</v>
      </c>
      <c r="B210" s="284"/>
      <c r="C210" s="285"/>
    </row>
    <row r="211" spans="1:10" ht="12.75" customHeight="1">
      <c r="A211" s="409" t="s">
        <v>1327</v>
      </c>
      <c r="B211" s="409"/>
      <c r="C211" s="409"/>
      <c r="D211" s="409"/>
      <c r="E211" s="409"/>
      <c r="F211" s="409"/>
      <c r="G211" s="409"/>
      <c r="H211" s="409"/>
      <c r="I211" s="409"/>
      <c r="J211" s="409"/>
    </row>
    <row r="212" ht="12.75" customHeight="1">
      <c r="A212" s="11" t="s">
        <v>1201</v>
      </c>
    </row>
    <row r="213" ht="12.75" customHeight="1">
      <c r="A213" s="11" t="s">
        <v>1202</v>
      </c>
    </row>
    <row r="214" ht="12.75" customHeight="1">
      <c r="A214" s="11" t="s">
        <v>1204</v>
      </c>
    </row>
    <row r="215" ht="12.75" customHeight="1">
      <c r="A215" s="11" t="s">
        <v>1203</v>
      </c>
    </row>
    <row r="216" ht="12.75" customHeight="1">
      <c r="A216" s="11" t="s">
        <v>1205</v>
      </c>
    </row>
    <row r="217" spans="1:9" ht="12.75" customHeight="1">
      <c r="A217" s="3" t="s">
        <v>1206</v>
      </c>
      <c r="B217" s="3"/>
      <c r="C217" s="3"/>
      <c r="D217" s="3"/>
      <c r="E217" s="3"/>
      <c r="F217" s="3"/>
      <c r="G217" s="3"/>
      <c r="H217" s="3"/>
      <c r="I217" s="3"/>
    </row>
    <row r="218" ht="12.75" customHeight="1"/>
    <row r="219" spans="2:9" ht="25.5" customHeight="1">
      <c r="B219" s="383" t="s">
        <v>85</v>
      </c>
      <c r="C219" s="383" t="s">
        <v>86</v>
      </c>
      <c r="D219" s="383" t="s">
        <v>87</v>
      </c>
      <c r="E219" s="383" t="s">
        <v>88</v>
      </c>
      <c r="F219" s="383" t="s">
        <v>89</v>
      </c>
      <c r="G219" s="383" t="s">
        <v>90</v>
      </c>
      <c r="H219" s="382" t="s">
        <v>1490</v>
      </c>
      <c r="I219" s="382" t="s">
        <v>1491</v>
      </c>
    </row>
    <row r="220" spans="2:9" ht="12.75" customHeight="1">
      <c r="B220" s="269">
        <v>1</v>
      </c>
      <c r="C220" s="274" t="s">
        <v>94</v>
      </c>
      <c r="D220" s="280">
        <v>0</v>
      </c>
      <c r="E220" s="282">
        <v>2566666.67</v>
      </c>
      <c r="F220" s="281">
        <v>0</v>
      </c>
      <c r="G220" s="271">
        <f>+E220+F220</f>
        <v>2566666.67</v>
      </c>
      <c r="H220" s="271">
        <v>2566666.67</v>
      </c>
      <c r="I220" s="271">
        <v>0</v>
      </c>
    </row>
    <row r="221" spans="2:9" ht="12.75" customHeight="1">
      <c r="B221" s="269">
        <v>2</v>
      </c>
      <c r="C221" s="272" t="s">
        <v>95</v>
      </c>
      <c r="D221" s="280">
        <v>0</v>
      </c>
      <c r="E221" s="282">
        <v>2566666.67</v>
      </c>
      <c r="F221" s="271">
        <v>0</v>
      </c>
      <c r="G221" s="271">
        <f>+E221+F221</f>
        <v>2566666.67</v>
      </c>
      <c r="H221" s="271">
        <v>0</v>
      </c>
      <c r="I221" s="271">
        <v>0</v>
      </c>
    </row>
    <row r="222" spans="2:9" ht="12.75" customHeight="1">
      <c r="B222" s="269">
        <v>3</v>
      </c>
      <c r="C222" s="272" t="s">
        <v>1173</v>
      </c>
      <c r="D222" s="280">
        <v>0</v>
      </c>
      <c r="E222" s="271">
        <v>2566666.66</v>
      </c>
      <c r="F222" s="271">
        <v>0</v>
      </c>
      <c r="G222" s="271">
        <f>+E222+F222</f>
        <v>2566666.66</v>
      </c>
      <c r="H222" s="271">
        <v>0</v>
      </c>
      <c r="I222" s="271">
        <v>0</v>
      </c>
    </row>
    <row r="223" ht="12.75" customHeight="1"/>
    <row r="224" spans="2:9" ht="12.75" customHeight="1">
      <c r="B224" s="275"/>
      <c r="C224" s="276" t="s">
        <v>96</v>
      </c>
      <c r="D224" s="275"/>
      <c r="E224" s="277">
        <f>SUM(E220:E222)</f>
        <v>7700000</v>
      </c>
      <c r="F224" s="277">
        <f>SUM(F220:F222)</f>
        <v>0</v>
      </c>
      <c r="G224" s="277">
        <f>SUM(G220:G222)</f>
        <v>7700000</v>
      </c>
      <c r="H224" s="277">
        <f>SUM(H220:H222)</f>
        <v>2566666.67</v>
      </c>
      <c r="I224" s="277">
        <f>SUM(I220:I222)</f>
        <v>0</v>
      </c>
    </row>
    <row r="225" ht="12.75" customHeight="1"/>
    <row r="226" ht="12.75" customHeight="1"/>
  </sheetData>
  <sheetProtection/>
  <mergeCells count="58">
    <mergeCell ref="J17:J18"/>
    <mergeCell ref="C21:C22"/>
    <mergeCell ref="B2:J2"/>
    <mergeCell ref="A11:A14"/>
    <mergeCell ref="B11:B14"/>
    <mergeCell ref="I14:J14"/>
    <mergeCell ref="C15:C16"/>
    <mergeCell ref="C17:C18"/>
    <mergeCell ref="H15:H16"/>
    <mergeCell ref="I15:I16"/>
    <mergeCell ref="J15:J16"/>
    <mergeCell ref="E23:E24"/>
    <mergeCell ref="B31:B34"/>
    <mergeCell ref="I34:J36"/>
    <mergeCell ref="A35:C35"/>
    <mergeCell ref="A36:C36"/>
    <mergeCell ref="A15:A25"/>
    <mergeCell ref="B15:B25"/>
    <mergeCell ref="I25:J26"/>
    <mergeCell ref="A26:C26"/>
    <mergeCell ref="C19:C20"/>
    <mergeCell ref="I17:I18"/>
    <mergeCell ref="I19:I20"/>
    <mergeCell ref="C23:C24"/>
    <mergeCell ref="E15:E16"/>
    <mergeCell ref="F15:F16"/>
    <mergeCell ref="G15:G16"/>
    <mergeCell ref="F23:F24"/>
    <mergeCell ref="G19:G20"/>
    <mergeCell ref="G21:G22"/>
    <mergeCell ref="G23:G24"/>
    <mergeCell ref="H19:H20"/>
    <mergeCell ref="H21:H22"/>
    <mergeCell ref="H17:H18"/>
    <mergeCell ref="E19:E20"/>
    <mergeCell ref="E21:E22"/>
    <mergeCell ref="F19:F20"/>
    <mergeCell ref="F21:F22"/>
    <mergeCell ref="I21:I22"/>
    <mergeCell ref="I23:I24"/>
    <mergeCell ref="A3:J3"/>
    <mergeCell ref="A5:J5"/>
    <mergeCell ref="J23:J24"/>
    <mergeCell ref="E17:E18"/>
    <mergeCell ref="F17:F18"/>
    <mergeCell ref="G17:G18"/>
    <mergeCell ref="J19:J20"/>
    <mergeCell ref="J21:J22"/>
    <mergeCell ref="A211:J211"/>
    <mergeCell ref="A170:J170"/>
    <mergeCell ref="A128:J128"/>
    <mergeCell ref="A86:J86"/>
    <mergeCell ref="A46:J46"/>
    <mergeCell ref="H23:H24"/>
    <mergeCell ref="A27:A30"/>
    <mergeCell ref="B27:B30"/>
    <mergeCell ref="I30:J30"/>
    <mergeCell ref="A31:A34"/>
  </mergeCells>
  <conditionalFormatting sqref="E14:H14 E30:H30 E25:H26 E34:H36">
    <cfRule type="cellIs" priority="1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8.8515625" style="26" customWidth="1"/>
    <col min="2" max="2" width="8.8515625" style="231" customWidth="1"/>
    <col min="3" max="4" width="8.8515625" style="11" customWidth="1"/>
    <col min="5" max="6" width="8.8515625" style="230" customWidth="1"/>
    <col min="7" max="7" width="8.8515625" style="232" customWidth="1"/>
    <col min="8" max="16384" width="8.8515625" style="11" customWidth="1"/>
  </cols>
  <sheetData>
    <row r="1" spans="1:4" ht="12.75">
      <c r="A1" s="10" t="s">
        <v>1495</v>
      </c>
      <c r="D1" s="10"/>
    </row>
    <row r="2" spans="3:7" ht="12.75" customHeight="1">
      <c r="C2" s="233"/>
      <c r="D2" s="233"/>
      <c r="E2" s="233"/>
      <c r="F2" s="233"/>
      <c r="G2" s="233"/>
    </row>
    <row r="3" spans="1:15" ht="12.75" customHeight="1">
      <c r="A3" s="388" t="s">
        <v>1328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7" ht="12.75" customHeight="1">
      <c r="A4" s="4"/>
      <c r="B4" s="4"/>
      <c r="C4" s="4"/>
      <c r="D4" s="4"/>
      <c r="E4" s="4"/>
      <c r="F4" s="4"/>
      <c r="G4" s="4"/>
    </row>
    <row r="5" spans="1:15" ht="12.75" customHeight="1">
      <c r="A5" s="445" t="s">
        <v>1475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1:11" ht="12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</row>
  </sheetData>
  <sheetProtection/>
  <mergeCells count="2">
    <mergeCell ref="A3:O3"/>
    <mergeCell ref="A5:O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5" width="8.8515625" style="0" customWidth="1"/>
    <col min="6" max="7" width="8.8515625" style="9" customWidth="1"/>
    <col min="8" max="11" width="8.8515625" style="0" customWidth="1"/>
  </cols>
  <sheetData>
    <row r="1" spans="1:7" ht="12.75" customHeight="1">
      <c r="A1" s="229" t="s">
        <v>1496</v>
      </c>
      <c r="E1" s="4"/>
      <c r="F1" s="4"/>
      <c r="G1" s="4"/>
    </row>
    <row r="2" spans="1:7" ht="12.75" customHeight="1">
      <c r="A2" s="229"/>
      <c r="E2" s="4"/>
      <c r="F2" s="4"/>
      <c r="G2" s="4"/>
    </row>
    <row r="3" spans="1:15" ht="12.75" customHeight="1">
      <c r="A3" s="388" t="s">
        <v>1329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ht="12.75" customHeight="1"/>
    <row r="5" spans="1:15" ht="12.75" customHeight="1">
      <c r="A5" s="445" t="s">
        <v>1474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ht="12.75" customHeight="1"/>
    <row r="7" ht="12.75" customHeight="1"/>
    <row r="8" ht="12.75" customHeight="1"/>
  </sheetData>
  <sheetProtection/>
  <mergeCells count="2">
    <mergeCell ref="A5:O5"/>
    <mergeCell ref="A3:O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6384" width="8.8515625" style="11" customWidth="1"/>
  </cols>
  <sheetData>
    <row r="1" ht="12.75" customHeight="1">
      <c r="A1" s="3" t="s">
        <v>1497</v>
      </c>
    </row>
    <row r="2" ht="12.75" customHeight="1"/>
    <row r="3" spans="1:15" ht="12.75" customHeight="1">
      <c r="A3" s="388" t="s">
        <v>1124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ht="12.75" customHeight="1"/>
    <row r="5" spans="1:15" ht="26.25" customHeight="1">
      <c r="A5" s="446" t="s">
        <v>1476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</row>
    <row r="6" ht="12.75" customHeight="1"/>
    <row r="7" ht="12.75" customHeight="1"/>
    <row r="8" spans="10:13" ht="12.75" customHeight="1">
      <c r="J8" s="388" t="s">
        <v>1292</v>
      </c>
      <c r="K8" s="388"/>
      <c r="L8" s="388"/>
      <c r="M8" s="388"/>
    </row>
    <row r="9" spans="7:13" ht="12.75" customHeight="1">
      <c r="G9" s="4"/>
      <c r="J9" s="388" t="s">
        <v>30</v>
      </c>
      <c r="K9" s="388"/>
      <c r="L9" s="388"/>
      <c r="M9" s="388"/>
    </row>
    <row r="10" spans="7:13" ht="12.75" customHeight="1">
      <c r="G10" s="4"/>
      <c r="J10" s="3"/>
      <c r="K10" s="3"/>
      <c r="L10" s="3"/>
      <c r="M10" s="3"/>
    </row>
    <row r="11" spans="7:13" ht="12.75" customHeight="1">
      <c r="G11" s="3"/>
      <c r="J11" s="388" t="s">
        <v>1293</v>
      </c>
      <c r="K11" s="388"/>
      <c r="L11" s="388"/>
      <c r="M11" s="388"/>
    </row>
    <row r="12" ht="12.75" customHeight="1">
      <c r="G12" s="4"/>
    </row>
    <row r="13" ht="12.75" customHeight="1"/>
    <row r="14" ht="12.75" customHeight="1"/>
    <row r="15" ht="12.75" customHeight="1"/>
    <row r="16" ht="12.75" customHeight="1"/>
  </sheetData>
  <sheetProtection/>
  <mergeCells count="5">
    <mergeCell ref="A5:O5"/>
    <mergeCell ref="A3:O3"/>
    <mergeCell ref="J8:M8"/>
    <mergeCell ref="J9:M9"/>
    <mergeCell ref="J11:M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zoomScalePageLayoutView="0" workbookViewId="0" topLeftCell="A4">
      <selection activeCell="A4" sqref="A4"/>
    </sheetView>
  </sheetViews>
  <sheetFormatPr defaultColWidth="9.7109375" defaultRowHeight="12.75"/>
  <cols>
    <col min="1" max="1" width="9.7109375" style="46" customWidth="1"/>
    <col min="2" max="2" width="70.7109375" style="45" customWidth="1"/>
    <col min="3" max="5" width="15.28125" style="41" customWidth="1"/>
    <col min="6" max="7" width="7.28125" style="338" customWidth="1"/>
    <col min="8" max="16384" width="9.7109375" style="43" customWidth="1"/>
  </cols>
  <sheetData>
    <row r="1" spans="1:2" ht="12.75" customHeight="1">
      <c r="A1" s="40" t="s">
        <v>28</v>
      </c>
      <c r="B1" s="38"/>
    </row>
    <row r="2" spans="1:2" ht="12.75" customHeight="1">
      <c r="A2" s="40" t="s">
        <v>1314</v>
      </c>
      <c r="B2" s="38"/>
    </row>
    <row r="3" spans="1:2" ht="12.75" customHeight="1">
      <c r="A3" s="40"/>
      <c r="B3" s="38"/>
    </row>
    <row r="4" ht="12.75" customHeight="1">
      <c r="A4" s="40" t="s">
        <v>216</v>
      </c>
    </row>
    <row r="5" ht="12.75" customHeight="1" thickBot="1">
      <c r="A5" s="40"/>
    </row>
    <row r="6" spans="1:7" ht="26.25" thickBot="1">
      <c r="A6" s="78" t="s">
        <v>1222</v>
      </c>
      <c r="B6" s="80" t="s">
        <v>29</v>
      </c>
      <c r="C6" s="331" t="s">
        <v>1471</v>
      </c>
      <c r="D6" s="331" t="s">
        <v>1468</v>
      </c>
      <c r="E6" s="331" t="s">
        <v>1469</v>
      </c>
      <c r="F6" s="331" t="s">
        <v>1465</v>
      </c>
      <c r="G6" s="332" t="s">
        <v>1287</v>
      </c>
    </row>
    <row r="7" spans="1:8" s="44" customFormat="1" ht="12.75">
      <c r="A7" s="83">
        <v>1</v>
      </c>
      <c r="B7" s="85">
        <v>2</v>
      </c>
      <c r="C7" s="85">
        <v>3</v>
      </c>
      <c r="D7" s="86">
        <v>4</v>
      </c>
      <c r="E7" s="85">
        <v>5</v>
      </c>
      <c r="F7" s="87">
        <v>6</v>
      </c>
      <c r="G7" s="89">
        <v>7</v>
      </c>
      <c r="H7" s="42"/>
    </row>
    <row r="8" spans="1:7" s="39" customFormat="1" ht="12.75">
      <c r="A8" s="65"/>
      <c r="B8" s="65" t="s">
        <v>1225</v>
      </c>
      <c r="C8" s="334">
        <f>C9+C84</f>
        <v>87230429.48000002</v>
      </c>
      <c r="D8" s="334">
        <f>D9+D84</f>
        <v>258276472</v>
      </c>
      <c r="E8" s="334">
        <f>E9+E84</f>
        <v>136376657.85</v>
      </c>
      <c r="F8" s="339">
        <f>E8/C8*100</f>
        <v>156.34069287858784</v>
      </c>
      <c r="G8" s="339">
        <f>E8/D8*100</f>
        <v>52.80258662120799</v>
      </c>
    </row>
    <row r="9" spans="1:7" s="39" customFormat="1" ht="12.75">
      <c r="A9" s="49" t="s">
        <v>108</v>
      </c>
      <c r="B9" s="49" t="s">
        <v>626</v>
      </c>
      <c r="C9" s="50">
        <f>C10+C25+C46+C59+C72+C78</f>
        <v>75812205.69000001</v>
      </c>
      <c r="D9" s="50">
        <f>D10+D25+D46+D59+D72+D78</f>
        <v>204518072</v>
      </c>
      <c r="E9" s="50">
        <f>E10+E25+E46+E59+E72+E78</f>
        <v>102821605.64</v>
      </c>
      <c r="F9" s="333">
        <f aca="true" t="shared" si="0" ref="F9:F72">E9/C9*100</f>
        <v>135.62671697014437</v>
      </c>
      <c r="G9" s="333">
        <f>E9/D9*100</f>
        <v>50.27507087002072</v>
      </c>
    </row>
    <row r="10" spans="1:7" s="39" customFormat="1" ht="12.75">
      <c r="A10" s="35" t="s">
        <v>109</v>
      </c>
      <c r="B10" s="35" t="s">
        <v>110</v>
      </c>
      <c r="C10" s="51">
        <f>C11+C19+C22</f>
        <v>32338541.39</v>
      </c>
      <c r="D10" s="51">
        <f>D11+D19+D22</f>
        <v>76177000</v>
      </c>
      <c r="E10" s="51">
        <f>E11+E19+E22</f>
        <v>49456222.64000001</v>
      </c>
      <c r="F10" s="340">
        <f t="shared" si="0"/>
        <v>152.93275613009956</v>
      </c>
      <c r="G10" s="340">
        <f>E10/D10*100</f>
        <v>64.92277543090435</v>
      </c>
    </row>
    <row r="11" spans="1:7" s="39" customFormat="1" ht="12.75">
      <c r="A11" s="35" t="s">
        <v>111</v>
      </c>
      <c r="B11" s="35" t="s">
        <v>112</v>
      </c>
      <c r="C11" s="51">
        <f>SUM(C12:C18)</f>
        <v>20557089.880000003</v>
      </c>
      <c r="D11" s="51">
        <v>46567000</v>
      </c>
      <c r="E11" s="51">
        <f>SUM(E12:E18)</f>
        <v>29449397.830000002</v>
      </c>
      <c r="F11" s="340">
        <f t="shared" si="0"/>
        <v>143.25664771574176</v>
      </c>
      <c r="G11" s="340">
        <f>E11/D11*100</f>
        <v>63.24091702278438</v>
      </c>
    </row>
    <row r="12" spans="1:7" ht="12.75">
      <c r="A12" s="52" t="s">
        <v>113</v>
      </c>
      <c r="B12" s="53" t="s">
        <v>114</v>
      </c>
      <c r="C12" s="330">
        <v>18682878.01</v>
      </c>
      <c r="D12" s="330" t="s">
        <v>115</v>
      </c>
      <c r="E12" s="330">
        <v>23464884.86</v>
      </c>
      <c r="F12" s="341">
        <f t="shared" si="0"/>
        <v>125.59566490473486</v>
      </c>
      <c r="G12" s="341"/>
    </row>
    <row r="13" spans="1:7" ht="12.75">
      <c r="A13" s="55">
        <v>6112</v>
      </c>
      <c r="B13" s="53" t="s">
        <v>657</v>
      </c>
      <c r="C13" s="330">
        <v>1868770.37</v>
      </c>
      <c r="D13" s="330" t="s">
        <v>115</v>
      </c>
      <c r="E13" s="330">
        <v>2694052.74</v>
      </c>
      <c r="F13" s="341">
        <f t="shared" si="0"/>
        <v>144.16178591273362</v>
      </c>
      <c r="G13" s="341"/>
    </row>
    <row r="14" spans="1:7" ht="12.75">
      <c r="A14" s="55">
        <v>6113</v>
      </c>
      <c r="B14" s="53" t="s">
        <v>658</v>
      </c>
      <c r="C14" s="330">
        <v>2374094.99</v>
      </c>
      <c r="D14" s="330" t="s">
        <v>115</v>
      </c>
      <c r="E14" s="330">
        <v>2436136.95</v>
      </c>
      <c r="F14" s="341">
        <f t="shared" si="0"/>
        <v>102.61328886423368</v>
      </c>
      <c r="G14" s="341"/>
    </row>
    <row r="15" spans="1:7" ht="12.75">
      <c r="A15" s="55">
        <v>6114</v>
      </c>
      <c r="B15" s="53" t="s">
        <v>659</v>
      </c>
      <c r="C15" s="330">
        <v>2056340.98</v>
      </c>
      <c r="D15" s="330" t="s">
        <v>115</v>
      </c>
      <c r="E15" s="330">
        <v>3742897.25</v>
      </c>
      <c r="F15" s="341">
        <f t="shared" si="0"/>
        <v>182.01734471099243</v>
      </c>
      <c r="G15" s="341"/>
    </row>
    <row r="16" spans="1:7" ht="12.75">
      <c r="A16" s="55">
        <v>6115</v>
      </c>
      <c r="B16" s="53" t="s">
        <v>1207</v>
      </c>
      <c r="C16" s="330" t="s">
        <v>1208</v>
      </c>
      <c r="D16" s="330" t="s">
        <v>115</v>
      </c>
      <c r="E16" s="330">
        <v>2350357.19</v>
      </c>
      <c r="F16" s="341" t="s">
        <v>1208</v>
      </c>
      <c r="G16" s="341"/>
    </row>
    <row r="17" spans="1:7" ht="12.75">
      <c r="A17" s="55">
        <v>6116</v>
      </c>
      <c r="B17" s="53" t="s">
        <v>660</v>
      </c>
      <c r="C17" s="330">
        <v>174387.08</v>
      </c>
      <c r="D17" s="330" t="s">
        <v>115</v>
      </c>
      <c r="E17" s="330">
        <v>15675.11</v>
      </c>
      <c r="F17" s="341">
        <f t="shared" si="0"/>
        <v>8.98868769406541</v>
      </c>
      <c r="G17" s="341"/>
    </row>
    <row r="18" spans="1:7" ht="12.75">
      <c r="A18" s="52" t="s">
        <v>116</v>
      </c>
      <c r="B18" s="53" t="s">
        <v>627</v>
      </c>
      <c r="C18" s="330">
        <v>-4599381.55</v>
      </c>
      <c r="D18" s="330" t="s">
        <v>115</v>
      </c>
      <c r="E18" s="330">
        <v>-5254606.27</v>
      </c>
      <c r="F18" s="341">
        <f t="shared" si="0"/>
        <v>114.24593095565207</v>
      </c>
      <c r="G18" s="341"/>
    </row>
    <row r="19" spans="1:7" s="39" customFormat="1" ht="12.75">
      <c r="A19" s="35" t="s">
        <v>117</v>
      </c>
      <c r="B19" s="35" t="s">
        <v>118</v>
      </c>
      <c r="C19" s="51">
        <f>SUM(C20:C21)</f>
        <v>11546824.22</v>
      </c>
      <c r="D19" s="51">
        <v>26600000</v>
      </c>
      <c r="E19" s="51">
        <f>SUM(E20:E21)</f>
        <v>19135154.68</v>
      </c>
      <c r="F19" s="340">
        <f t="shared" si="0"/>
        <v>165.7179005709329</v>
      </c>
      <c r="G19" s="340">
        <f>E19/D19*100</f>
        <v>71.93667172932331</v>
      </c>
    </row>
    <row r="20" spans="1:7" ht="12.75">
      <c r="A20" s="52" t="s">
        <v>119</v>
      </c>
      <c r="B20" s="53" t="s">
        <v>120</v>
      </c>
      <c r="C20" s="330">
        <v>4599582.65</v>
      </c>
      <c r="D20" s="330" t="s">
        <v>115</v>
      </c>
      <c r="E20" s="330">
        <v>4696896.9</v>
      </c>
      <c r="F20" s="341">
        <f t="shared" si="0"/>
        <v>102.11571912943013</v>
      </c>
      <c r="G20" s="341"/>
    </row>
    <row r="21" spans="1:7" ht="12.75">
      <c r="A21" s="52" t="s">
        <v>121</v>
      </c>
      <c r="B21" s="53" t="s">
        <v>122</v>
      </c>
      <c r="C21" s="330">
        <v>6947241.57</v>
      </c>
      <c r="D21" s="330" t="s">
        <v>115</v>
      </c>
      <c r="E21" s="330">
        <v>14438257.78</v>
      </c>
      <c r="F21" s="341">
        <f t="shared" si="0"/>
        <v>207.82720212793748</v>
      </c>
      <c r="G21" s="341"/>
    </row>
    <row r="22" spans="1:7" s="39" customFormat="1" ht="12.75">
      <c r="A22" s="35" t="s">
        <v>123</v>
      </c>
      <c r="B22" s="35" t="s">
        <v>124</v>
      </c>
      <c r="C22" s="51">
        <f>SUM(C23:C24)</f>
        <v>234627.29</v>
      </c>
      <c r="D22" s="51">
        <v>3010000</v>
      </c>
      <c r="E22" s="51">
        <f>SUM(E23:E24)</f>
        <v>871670.13</v>
      </c>
      <c r="F22" s="340">
        <f t="shared" si="0"/>
        <v>371.5126786828591</v>
      </c>
      <c r="G22" s="340">
        <f>E22/D22*100</f>
        <v>28.959140531561463</v>
      </c>
    </row>
    <row r="23" spans="1:7" ht="12.75">
      <c r="A23" s="52" t="s">
        <v>125</v>
      </c>
      <c r="B23" s="53" t="s">
        <v>126</v>
      </c>
      <c r="C23" s="54">
        <v>232499.59</v>
      </c>
      <c r="D23" s="54"/>
      <c r="E23" s="54">
        <v>868357.39</v>
      </c>
      <c r="F23" s="342">
        <f t="shared" si="0"/>
        <v>373.48770808585084</v>
      </c>
      <c r="G23" s="342"/>
    </row>
    <row r="24" spans="1:7" ht="12.75">
      <c r="A24" s="52" t="s">
        <v>127</v>
      </c>
      <c r="B24" s="53" t="s">
        <v>128</v>
      </c>
      <c r="C24" s="54">
        <v>2127.7</v>
      </c>
      <c r="D24" s="54"/>
      <c r="E24" s="54">
        <v>3312.74</v>
      </c>
      <c r="F24" s="342">
        <f t="shared" si="0"/>
        <v>155.6958217793862</v>
      </c>
      <c r="G24" s="342"/>
    </row>
    <row r="25" spans="1:7" s="39" customFormat="1" ht="12.75">
      <c r="A25" s="35" t="s">
        <v>129</v>
      </c>
      <c r="B25" s="35" t="s">
        <v>47</v>
      </c>
      <c r="C25" s="51">
        <f>C26+C30+C33+C35+C38+C41+C44</f>
        <v>22043246.529999997</v>
      </c>
      <c r="D25" s="51">
        <f>D26+D30+D33+D35+D38+D41+D44</f>
        <v>58379088</v>
      </c>
      <c r="E25" s="51">
        <f>E26+E30+E33+E35+E38+E41+E44</f>
        <v>25851035.750000004</v>
      </c>
      <c r="F25" s="340">
        <f t="shared" si="0"/>
        <v>117.27417608299102</v>
      </c>
      <c r="G25" s="340">
        <f>E25/D25*100</f>
        <v>44.28132852983247</v>
      </c>
    </row>
    <row r="26" spans="1:7" s="39" customFormat="1" ht="12.75">
      <c r="A26" s="35" t="s">
        <v>130</v>
      </c>
      <c r="B26" s="35" t="s">
        <v>131</v>
      </c>
      <c r="C26" s="51">
        <f>SUM(C27:C29)</f>
        <v>508645.91</v>
      </c>
      <c r="D26" s="51">
        <v>1241553</v>
      </c>
      <c r="E26" s="51">
        <f>SUM(E27:E29)</f>
        <v>387745.95</v>
      </c>
      <c r="F26" s="340">
        <f t="shared" si="0"/>
        <v>76.23101697603349</v>
      </c>
      <c r="G26" s="340">
        <f>E26/D26*100</f>
        <v>31.23072071832616</v>
      </c>
    </row>
    <row r="27" spans="1:7" ht="12.75">
      <c r="A27" s="52" t="s">
        <v>1209</v>
      </c>
      <c r="B27" s="53" t="s">
        <v>1210</v>
      </c>
      <c r="C27" s="330">
        <v>123357.43</v>
      </c>
      <c r="D27" s="330" t="s">
        <v>115</v>
      </c>
      <c r="E27" s="330">
        <v>0</v>
      </c>
      <c r="F27" s="341">
        <f t="shared" si="0"/>
        <v>0</v>
      </c>
      <c r="G27" s="341"/>
    </row>
    <row r="28" spans="1:7" ht="12.75">
      <c r="A28" s="52" t="s">
        <v>1211</v>
      </c>
      <c r="B28" s="53" t="s">
        <v>1051</v>
      </c>
      <c r="C28" s="330">
        <v>163306.87</v>
      </c>
      <c r="D28" s="330" t="s">
        <v>115</v>
      </c>
      <c r="E28" s="330">
        <v>210449.14</v>
      </c>
      <c r="F28" s="341">
        <f t="shared" si="0"/>
        <v>128.8672913760456</v>
      </c>
      <c r="G28" s="341"/>
    </row>
    <row r="29" spans="1:7" ht="12.75">
      <c r="A29" s="52" t="s">
        <v>1212</v>
      </c>
      <c r="B29" s="53" t="s">
        <v>1139</v>
      </c>
      <c r="C29" s="330">
        <v>221981.61</v>
      </c>
      <c r="D29" s="330" t="s">
        <v>115</v>
      </c>
      <c r="E29" s="330">
        <v>177296.81</v>
      </c>
      <c r="F29" s="341">
        <f t="shared" si="0"/>
        <v>79.87004418969661</v>
      </c>
      <c r="G29" s="341"/>
    </row>
    <row r="30" spans="1:7" s="39" customFormat="1" ht="12.75">
      <c r="A30" s="35" t="s">
        <v>132</v>
      </c>
      <c r="B30" s="35" t="s">
        <v>48</v>
      </c>
      <c r="C30" s="51">
        <f>SUM(C31:C32)</f>
        <v>1358135.48</v>
      </c>
      <c r="D30" s="51">
        <v>7638440</v>
      </c>
      <c r="E30" s="51">
        <f>SUM(E31:E32)</f>
        <v>4120837.1</v>
      </c>
      <c r="F30" s="340">
        <f t="shared" si="0"/>
        <v>303.4187060631094</v>
      </c>
      <c r="G30" s="340">
        <f>E30/D30*100</f>
        <v>53.94867407481109</v>
      </c>
    </row>
    <row r="31" spans="1:7" ht="12.75">
      <c r="A31" s="52" t="s">
        <v>133</v>
      </c>
      <c r="B31" s="53" t="s">
        <v>49</v>
      </c>
      <c r="C31" s="330">
        <v>758135.48</v>
      </c>
      <c r="D31" s="330" t="s">
        <v>115</v>
      </c>
      <c r="E31" s="330">
        <v>445037.1</v>
      </c>
      <c r="F31" s="341">
        <f t="shared" si="0"/>
        <v>58.70152653982109</v>
      </c>
      <c r="G31" s="341"/>
    </row>
    <row r="32" spans="1:7" ht="12.75">
      <c r="A32" s="52" t="s">
        <v>134</v>
      </c>
      <c r="B32" s="53" t="s">
        <v>50</v>
      </c>
      <c r="C32" s="330">
        <v>600000</v>
      </c>
      <c r="D32" s="330" t="s">
        <v>115</v>
      </c>
      <c r="E32" s="330">
        <v>3675800</v>
      </c>
      <c r="F32" s="341">
        <f t="shared" si="0"/>
        <v>612.6333333333333</v>
      </c>
      <c r="G32" s="341"/>
    </row>
    <row r="33" spans="1:7" s="39" customFormat="1" ht="12.75">
      <c r="A33" s="35" t="s">
        <v>135</v>
      </c>
      <c r="B33" s="35" t="s">
        <v>51</v>
      </c>
      <c r="C33" s="51">
        <f>C34</f>
        <v>1626.46</v>
      </c>
      <c r="D33" s="51">
        <v>1489900</v>
      </c>
      <c r="E33" s="51">
        <f>E34</f>
        <v>0</v>
      </c>
      <c r="F33" s="340">
        <f t="shared" si="0"/>
        <v>0</v>
      </c>
      <c r="G33" s="340">
        <f>E33/D33*100</f>
        <v>0</v>
      </c>
    </row>
    <row r="34" spans="1:7" ht="12.75">
      <c r="A34" s="52" t="s">
        <v>136</v>
      </c>
      <c r="B34" s="53" t="s">
        <v>67</v>
      </c>
      <c r="C34" s="330">
        <v>1626.46</v>
      </c>
      <c r="D34" s="330" t="s">
        <v>115</v>
      </c>
      <c r="E34" s="330">
        <v>0</v>
      </c>
      <c r="F34" s="341">
        <f t="shared" si="0"/>
        <v>0</v>
      </c>
      <c r="G34" s="341"/>
    </row>
    <row r="35" spans="1:7" s="39" customFormat="1" ht="12.75">
      <c r="A35" s="35" t="s">
        <v>137</v>
      </c>
      <c r="B35" s="35" t="s">
        <v>138</v>
      </c>
      <c r="C35" s="51">
        <f>SUM(C36:C37)</f>
        <v>2439938.47</v>
      </c>
      <c r="D35" s="51">
        <v>4730238</v>
      </c>
      <c r="E35" s="51">
        <f>SUM(E36:E37)</f>
        <v>2147329.02</v>
      </c>
      <c r="F35" s="340">
        <f t="shared" si="0"/>
        <v>88.00750700897797</v>
      </c>
      <c r="G35" s="340">
        <f>E35/D35*100</f>
        <v>45.39579234702356</v>
      </c>
    </row>
    <row r="36" spans="1:7" ht="12.75">
      <c r="A36" s="52" t="s">
        <v>139</v>
      </c>
      <c r="B36" s="53" t="s">
        <v>140</v>
      </c>
      <c r="C36" s="330">
        <v>2335604.7</v>
      </c>
      <c r="D36" s="330" t="s">
        <v>115</v>
      </c>
      <c r="E36" s="330">
        <v>2043922.08</v>
      </c>
      <c r="F36" s="341">
        <f t="shared" si="0"/>
        <v>87.51147315296977</v>
      </c>
      <c r="G36" s="341"/>
    </row>
    <row r="37" spans="1:7" ht="12.75">
      <c r="A37" s="52" t="s">
        <v>141</v>
      </c>
      <c r="B37" s="53" t="s">
        <v>142</v>
      </c>
      <c r="C37" s="330">
        <v>104333.77</v>
      </c>
      <c r="D37" s="330" t="s">
        <v>115</v>
      </c>
      <c r="E37" s="330">
        <v>103406.94</v>
      </c>
      <c r="F37" s="341">
        <f t="shared" si="0"/>
        <v>99.11166825467919</v>
      </c>
      <c r="G37" s="341"/>
    </row>
    <row r="38" spans="1:7" s="39" customFormat="1" ht="12.75">
      <c r="A38" s="35" t="s">
        <v>143</v>
      </c>
      <c r="B38" s="35" t="s">
        <v>52</v>
      </c>
      <c r="C38" s="51">
        <f>SUM(C39:C40)</f>
        <v>16414328.83</v>
      </c>
      <c r="D38" s="51">
        <v>35682687</v>
      </c>
      <c r="E38" s="51">
        <f>SUM(E39:E40)</f>
        <v>17950193.69</v>
      </c>
      <c r="F38" s="340">
        <f t="shared" si="0"/>
        <v>109.35685446481943</v>
      </c>
      <c r="G38" s="340">
        <f>E38/D38*100</f>
        <v>50.30505042963833</v>
      </c>
    </row>
    <row r="39" spans="1:7" ht="12.75">
      <c r="A39" s="52" t="s">
        <v>144</v>
      </c>
      <c r="B39" s="53" t="s">
        <v>53</v>
      </c>
      <c r="C39" s="330">
        <v>16331745.08</v>
      </c>
      <c r="D39" s="330" t="s">
        <v>115</v>
      </c>
      <c r="E39" s="330">
        <v>17681312.37</v>
      </c>
      <c r="F39" s="341">
        <f t="shared" si="0"/>
        <v>108.26346041644193</v>
      </c>
      <c r="G39" s="341"/>
    </row>
    <row r="40" spans="1:7" ht="12.75">
      <c r="A40" s="52" t="s">
        <v>145</v>
      </c>
      <c r="B40" s="53" t="s">
        <v>54</v>
      </c>
      <c r="C40" s="330">
        <v>82583.75</v>
      </c>
      <c r="D40" s="330" t="s">
        <v>115</v>
      </c>
      <c r="E40" s="330">
        <v>268881.32</v>
      </c>
      <c r="F40" s="341">
        <f t="shared" si="0"/>
        <v>325.5862321582636</v>
      </c>
      <c r="G40" s="341"/>
    </row>
    <row r="41" spans="1:7" s="39" customFormat="1" ht="12.75">
      <c r="A41" s="35" t="s">
        <v>146</v>
      </c>
      <c r="B41" s="35" t="s">
        <v>147</v>
      </c>
      <c r="C41" s="51">
        <f>SUM(C42:C43)</f>
        <v>1320571.38</v>
      </c>
      <c r="D41" s="51">
        <v>7442620</v>
      </c>
      <c r="E41" s="51">
        <f>SUM(E42:E43)</f>
        <v>1168544.89</v>
      </c>
      <c r="F41" s="340">
        <f t="shared" si="0"/>
        <v>88.48782486865647</v>
      </c>
      <c r="G41" s="340">
        <f>E41/D41*100</f>
        <v>15.700719504690552</v>
      </c>
    </row>
    <row r="42" spans="1:7" ht="12.75">
      <c r="A42" s="52" t="s">
        <v>148</v>
      </c>
      <c r="B42" s="53" t="s">
        <v>149</v>
      </c>
      <c r="C42" s="330">
        <v>530746.28</v>
      </c>
      <c r="D42" s="330" t="s">
        <v>115</v>
      </c>
      <c r="E42" s="330">
        <v>1168544.89</v>
      </c>
      <c r="F42" s="341">
        <f t="shared" si="0"/>
        <v>220.1701517342712</v>
      </c>
      <c r="G42" s="341"/>
    </row>
    <row r="43" spans="1:7" ht="12.75">
      <c r="A43" s="52" t="s">
        <v>628</v>
      </c>
      <c r="B43" s="53" t="s">
        <v>629</v>
      </c>
      <c r="C43" s="330">
        <v>789825.1</v>
      </c>
      <c r="D43" s="330" t="s">
        <v>115</v>
      </c>
      <c r="E43" s="330">
        <v>0</v>
      </c>
      <c r="F43" s="341">
        <f t="shared" si="0"/>
        <v>0</v>
      </c>
      <c r="G43" s="341"/>
    </row>
    <row r="44" spans="1:7" s="39" customFormat="1" ht="12.75">
      <c r="A44" s="35" t="s">
        <v>1213</v>
      </c>
      <c r="B44" s="35" t="s">
        <v>1214</v>
      </c>
      <c r="C44" s="51">
        <v>0</v>
      </c>
      <c r="D44" s="51">
        <v>153650</v>
      </c>
      <c r="E44" s="51">
        <f>E45</f>
        <v>76385.1</v>
      </c>
      <c r="F44" s="59" t="s">
        <v>1208</v>
      </c>
      <c r="G44" s="340">
        <f>E44/D44*100</f>
        <v>49.71369996745851</v>
      </c>
    </row>
    <row r="45" spans="1:7" ht="25.5">
      <c r="A45" s="52" t="s">
        <v>1215</v>
      </c>
      <c r="B45" s="53" t="s">
        <v>1216</v>
      </c>
      <c r="C45" s="330">
        <v>0</v>
      </c>
      <c r="D45" s="330" t="s">
        <v>115</v>
      </c>
      <c r="E45" s="330">
        <v>76385.1</v>
      </c>
      <c r="F45" s="341" t="s">
        <v>1208</v>
      </c>
      <c r="G45" s="341"/>
    </row>
    <row r="46" spans="1:7" s="39" customFormat="1" ht="12.75">
      <c r="A46" s="35" t="s">
        <v>150</v>
      </c>
      <c r="B46" s="35" t="s">
        <v>151</v>
      </c>
      <c r="C46" s="51">
        <f>C47+C52+C57</f>
        <v>1491542.2</v>
      </c>
      <c r="D46" s="51">
        <f>D47+D52+D57</f>
        <v>9059467</v>
      </c>
      <c r="E46" s="51">
        <f>E47+E52+E57</f>
        <v>3843903.69</v>
      </c>
      <c r="F46" s="340">
        <f t="shared" si="0"/>
        <v>257.71337143528353</v>
      </c>
      <c r="G46" s="340">
        <f>E46/D46*100</f>
        <v>42.429689185909055</v>
      </c>
    </row>
    <row r="47" spans="1:7" s="39" customFormat="1" ht="12.75">
      <c r="A47" s="35" t="s">
        <v>152</v>
      </c>
      <c r="B47" s="35" t="s">
        <v>153</v>
      </c>
      <c r="C47" s="51">
        <f>SUM(C48:C51)</f>
        <v>419205.35000000003</v>
      </c>
      <c r="D47" s="51">
        <v>1339467</v>
      </c>
      <c r="E47" s="51">
        <f>SUM(E48:E51)</f>
        <v>725185.8300000001</v>
      </c>
      <c r="F47" s="340">
        <f t="shared" si="0"/>
        <v>172.990595182051</v>
      </c>
      <c r="G47" s="340">
        <f>E47/D47*100</f>
        <v>54.13988026580723</v>
      </c>
    </row>
    <row r="48" spans="1:7" ht="12.75">
      <c r="A48" s="52" t="s">
        <v>154</v>
      </c>
      <c r="B48" s="53" t="s">
        <v>155</v>
      </c>
      <c r="C48" s="330">
        <v>41689.47</v>
      </c>
      <c r="D48" s="330" t="s">
        <v>115</v>
      </c>
      <c r="E48" s="330">
        <v>63535.94</v>
      </c>
      <c r="F48" s="341">
        <f t="shared" si="0"/>
        <v>152.40284896881636</v>
      </c>
      <c r="G48" s="341"/>
    </row>
    <row r="49" spans="1:7" ht="12.75" customHeight="1">
      <c r="A49" s="52" t="s">
        <v>156</v>
      </c>
      <c r="B49" s="53" t="s">
        <v>157</v>
      </c>
      <c r="C49" s="330">
        <v>376637.2</v>
      </c>
      <c r="D49" s="330" t="s">
        <v>115</v>
      </c>
      <c r="E49" s="330">
        <v>564515.67</v>
      </c>
      <c r="F49" s="341">
        <f t="shared" si="0"/>
        <v>149.88314218563647</v>
      </c>
      <c r="G49" s="341"/>
    </row>
    <row r="50" spans="1:7" ht="12.75" customHeight="1">
      <c r="A50" s="52" t="s">
        <v>158</v>
      </c>
      <c r="B50" s="53" t="s">
        <v>159</v>
      </c>
      <c r="C50" s="330">
        <v>878.68</v>
      </c>
      <c r="D50" s="330" t="s">
        <v>115</v>
      </c>
      <c r="E50" s="330">
        <v>43.27</v>
      </c>
      <c r="F50" s="341">
        <f t="shared" si="0"/>
        <v>4.924432102699504</v>
      </c>
      <c r="G50" s="341"/>
    </row>
    <row r="51" spans="1:7" ht="12.75" customHeight="1">
      <c r="A51" s="52" t="s">
        <v>160</v>
      </c>
      <c r="B51" s="53" t="s">
        <v>161</v>
      </c>
      <c r="C51" s="330">
        <v>0</v>
      </c>
      <c r="D51" s="330" t="s">
        <v>115</v>
      </c>
      <c r="E51" s="330">
        <v>97090.95</v>
      </c>
      <c r="F51" s="341" t="s">
        <v>1208</v>
      </c>
      <c r="G51" s="341"/>
    </row>
    <row r="52" spans="1:7" s="39" customFormat="1" ht="12.75" customHeight="1">
      <c r="A52" s="35" t="s">
        <v>162</v>
      </c>
      <c r="B52" s="35" t="s">
        <v>163</v>
      </c>
      <c r="C52" s="51">
        <f>SUM(C53:C56)</f>
        <v>1064929.5999999999</v>
      </c>
      <c r="D52" s="51">
        <v>7720000</v>
      </c>
      <c r="E52" s="51">
        <f>SUM(E53:E56)</f>
        <v>3118717.86</v>
      </c>
      <c r="F52" s="340">
        <f t="shared" si="0"/>
        <v>292.856716537882</v>
      </c>
      <c r="G52" s="340">
        <f>E52/D52*100</f>
        <v>40.397899740932644</v>
      </c>
    </row>
    <row r="53" spans="1:7" ht="12.75" customHeight="1">
      <c r="A53" s="52" t="s">
        <v>164</v>
      </c>
      <c r="B53" s="53" t="s">
        <v>165</v>
      </c>
      <c r="C53" s="330">
        <v>135542.59</v>
      </c>
      <c r="D53" s="330" t="s">
        <v>115</v>
      </c>
      <c r="E53" s="330">
        <v>266918.25</v>
      </c>
      <c r="F53" s="341">
        <f t="shared" si="0"/>
        <v>196.92574120060712</v>
      </c>
      <c r="G53" s="341"/>
    </row>
    <row r="54" spans="1:7" ht="12.75" customHeight="1">
      <c r="A54" s="52" t="s">
        <v>166</v>
      </c>
      <c r="B54" s="53" t="s">
        <v>167</v>
      </c>
      <c r="C54" s="330">
        <v>529780.68</v>
      </c>
      <c r="D54" s="330" t="s">
        <v>115</v>
      </c>
      <c r="E54" s="330">
        <v>2311019.21</v>
      </c>
      <c r="F54" s="341">
        <f t="shared" si="0"/>
        <v>436.2218739271503</v>
      </c>
      <c r="G54" s="341"/>
    </row>
    <row r="55" spans="1:7" ht="12.75" customHeight="1">
      <c r="A55" s="52" t="s">
        <v>168</v>
      </c>
      <c r="B55" s="53" t="s">
        <v>169</v>
      </c>
      <c r="C55" s="330">
        <v>295252.93</v>
      </c>
      <c r="D55" s="330" t="s">
        <v>115</v>
      </c>
      <c r="E55" s="330">
        <v>486907.38</v>
      </c>
      <c r="F55" s="341">
        <f t="shared" si="0"/>
        <v>164.9119553191225</v>
      </c>
      <c r="G55" s="341"/>
    </row>
    <row r="56" spans="1:7" ht="12.75" customHeight="1">
      <c r="A56" s="52" t="s">
        <v>170</v>
      </c>
      <c r="B56" s="53" t="s">
        <v>171</v>
      </c>
      <c r="C56" s="330">
        <v>104353.4</v>
      </c>
      <c r="D56" s="330" t="s">
        <v>115</v>
      </c>
      <c r="E56" s="330">
        <v>53873.02</v>
      </c>
      <c r="F56" s="341">
        <f t="shared" si="0"/>
        <v>51.625553168368256</v>
      </c>
      <c r="G56" s="341"/>
    </row>
    <row r="57" spans="1:7" s="39" customFormat="1" ht="12.75" customHeight="1">
      <c r="A57" s="35" t="s">
        <v>1217</v>
      </c>
      <c r="B57" s="35" t="s">
        <v>1218</v>
      </c>
      <c r="C57" s="51">
        <f>C58</f>
        <v>7407.25</v>
      </c>
      <c r="D57" s="51">
        <v>0</v>
      </c>
      <c r="E57" s="51">
        <v>0</v>
      </c>
      <c r="F57" s="340">
        <f t="shared" si="0"/>
        <v>0</v>
      </c>
      <c r="G57" s="59" t="s">
        <v>1208</v>
      </c>
    </row>
    <row r="58" spans="1:7" ht="12.75" customHeight="1">
      <c r="A58" s="52" t="s">
        <v>1219</v>
      </c>
      <c r="B58" s="53" t="s">
        <v>1220</v>
      </c>
      <c r="C58" s="330">
        <v>7407.25</v>
      </c>
      <c r="D58" s="330" t="s">
        <v>115</v>
      </c>
      <c r="E58" s="330">
        <v>0</v>
      </c>
      <c r="F58" s="341">
        <f t="shared" si="0"/>
        <v>0</v>
      </c>
      <c r="G58" s="341"/>
    </row>
    <row r="59" spans="1:7" s="39" customFormat="1" ht="12.75" customHeight="1">
      <c r="A59" s="35" t="s">
        <v>172</v>
      </c>
      <c r="B59" s="36" t="s">
        <v>173</v>
      </c>
      <c r="C59" s="51">
        <f>C60+C64+C69</f>
        <v>19309929.11</v>
      </c>
      <c r="D59" s="51">
        <f>D60+D64+D69</f>
        <v>57842450</v>
      </c>
      <c r="E59" s="51">
        <f>E60+E64+E69</f>
        <v>22582602</v>
      </c>
      <c r="F59" s="340">
        <f t="shared" si="0"/>
        <v>116.94813518660298</v>
      </c>
      <c r="G59" s="340">
        <f>E59/D59*100</f>
        <v>39.04157240919083</v>
      </c>
    </row>
    <row r="60" spans="1:7" s="39" customFormat="1" ht="12.75" customHeight="1">
      <c r="A60" s="35" t="s">
        <v>174</v>
      </c>
      <c r="B60" s="35" t="s">
        <v>175</v>
      </c>
      <c r="C60" s="51">
        <f>SUM(C61:C63)</f>
        <v>708324.56</v>
      </c>
      <c r="D60" s="51">
        <v>3630000</v>
      </c>
      <c r="E60" s="51">
        <f>SUM(E61:E63)</f>
        <v>1197884.17</v>
      </c>
      <c r="F60" s="340">
        <f t="shared" si="0"/>
        <v>169.11515393451836</v>
      </c>
      <c r="G60" s="340">
        <f>E60/D60*100</f>
        <v>32.99956391184573</v>
      </c>
    </row>
    <row r="61" spans="1:7" ht="12.75" customHeight="1">
      <c r="A61" s="52" t="s">
        <v>176</v>
      </c>
      <c r="B61" s="53" t="s">
        <v>55</v>
      </c>
      <c r="C61" s="330">
        <v>278663.89</v>
      </c>
      <c r="D61" s="330" t="s">
        <v>115</v>
      </c>
      <c r="E61" s="330">
        <v>186005.68</v>
      </c>
      <c r="F61" s="341">
        <f t="shared" si="0"/>
        <v>66.74911485661094</v>
      </c>
      <c r="G61" s="341"/>
    </row>
    <row r="62" spans="1:7" ht="12.75" customHeight="1">
      <c r="A62" s="52" t="s">
        <v>177</v>
      </c>
      <c r="B62" s="53" t="s">
        <v>178</v>
      </c>
      <c r="C62" s="330">
        <v>87586.78</v>
      </c>
      <c r="D62" s="330" t="s">
        <v>115</v>
      </c>
      <c r="E62" s="330">
        <v>74580.1</v>
      </c>
      <c r="F62" s="341">
        <f t="shared" si="0"/>
        <v>85.14995071173985</v>
      </c>
      <c r="G62" s="341"/>
    </row>
    <row r="63" spans="1:7" ht="12.75" customHeight="1">
      <c r="A63" s="52" t="s">
        <v>179</v>
      </c>
      <c r="B63" s="53" t="s">
        <v>180</v>
      </c>
      <c r="C63" s="330">
        <v>342073.89</v>
      </c>
      <c r="D63" s="330" t="s">
        <v>115</v>
      </c>
      <c r="E63" s="330">
        <v>937298.39</v>
      </c>
      <c r="F63" s="341">
        <f t="shared" si="0"/>
        <v>274.0046572978721</v>
      </c>
      <c r="G63" s="341"/>
    </row>
    <row r="64" spans="1:7" s="39" customFormat="1" ht="12.75" customHeight="1">
      <c r="A64" s="35" t="s">
        <v>181</v>
      </c>
      <c r="B64" s="35" t="s">
        <v>182</v>
      </c>
      <c r="C64" s="51">
        <f>SUM(C65:C68)</f>
        <v>4323655.06</v>
      </c>
      <c r="D64" s="51">
        <v>13762129</v>
      </c>
      <c r="E64" s="51">
        <f>SUM(E65:E68)</f>
        <v>5052369.66</v>
      </c>
      <c r="F64" s="340">
        <f t="shared" si="0"/>
        <v>116.85413359501442</v>
      </c>
      <c r="G64" s="340">
        <f>E64/D64*100</f>
        <v>36.71212252115934</v>
      </c>
    </row>
    <row r="65" spans="1:7" ht="12.75" customHeight="1">
      <c r="A65" s="52" t="s">
        <v>183</v>
      </c>
      <c r="B65" s="53" t="s">
        <v>184</v>
      </c>
      <c r="C65" s="330">
        <v>0</v>
      </c>
      <c r="D65" s="330" t="s">
        <v>115</v>
      </c>
      <c r="E65" s="330">
        <v>52.25</v>
      </c>
      <c r="F65" s="341" t="s">
        <v>1208</v>
      </c>
      <c r="G65" s="341"/>
    </row>
    <row r="66" spans="1:7" ht="12.75" customHeight="1">
      <c r="A66" s="52" t="s">
        <v>185</v>
      </c>
      <c r="B66" s="53" t="s">
        <v>186</v>
      </c>
      <c r="C66" s="330">
        <v>0</v>
      </c>
      <c r="D66" s="330" t="s">
        <v>115</v>
      </c>
      <c r="E66" s="330">
        <v>49752.15</v>
      </c>
      <c r="F66" s="341" t="s">
        <v>1208</v>
      </c>
      <c r="G66" s="341"/>
    </row>
    <row r="67" spans="1:7" ht="12.75" customHeight="1">
      <c r="A67" s="52" t="s">
        <v>187</v>
      </c>
      <c r="B67" s="53" t="s">
        <v>188</v>
      </c>
      <c r="C67" s="330">
        <v>297.71</v>
      </c>
      <c r="D67" s="330" t="s">
        <v>115</v>
      </c>
      <c r="E67" s="330">
        <v>646.18</v>
      </c>
      <c r="F67" s="341">
        <f t="shared" si="0"/>
        <v>217.05014947432068</v>
      </c>
      <c r="G67" s="341"/>
    </row>
    <row r="68" spans="1:7" ht="12.75" customHeight="1">
      <c r="A68" s="52" t="s">
        <v>189</v>
      </c>
      <c r="B68" s="53" t="s">
        <v>190</v>
      </c>
      <c r="C68" s="330">
        <v>4323357.35</v>
      </c>
      <c r="D68" s="330" t="s">
        <v>115</v>
      </c>
      <c r="E68" s="330">
        <v>5001919.08</v>
      </c>
      <c r="F68" s="341">
        <f t="shared" si="0"/>
        <v>115.69524966517054</v>
      </c>
      <c r="G68" s="341"/>
    </row>
    <row r="69" spans="1:7" s="39" customFormat="1" ht="12.75" customHeight="1">
      <c r="A69" s="35" t="s">
        <v>191</v>
      </c>
      <c r="B69" s="35" t="s">
        <v>192</v>
      </c>
      <c r="C69" s="51">
        <f>SUM(C70:C71)</f>
        <v>14277949.489999998</v>
      </c>
      <c r="D69" s="51">
        <v>40450321</v>
      </c>
      <c r="E69" s="51">
        <f>SUM(E70:E71)</f>
        <v>16332348.170000002</v>
      </c>
      <c r="F69" s="340">
        <f t="shared" si="0"/>
        <v>114.38861148401503</v>
      </c>
      <c r="G69" s="340">
        <f>E69/D69*100</f>
        <v>40.37631288513137</v>
      </c>
    </row>
    <row r="70" spans="1:7" ht="12.75" customHeight="1">
      <c r="A70" s="52" t="s">
        <v>193</v>
      </c>
      <c r="B70" s="53" t="s">
        <v>194</v>
      </c>
      <c r="C70" s="330">
        <v>5581914.79</v>
      </c>
      <c r="D70" s="330" t="s">
        <v>115</v>
      </c>
      <c r="E70" s="330">
        <v>7566521.44</v>
      </c>
      <c r="F70" s="341">
        <f t="shared" si="0"/>
        <v>135.55422690356048</v>
      </c>
      <c r="G70" s="341"/>
    </row>
    <row r="71" spans="1:7" ht="12.75" customHeight="1">
      <c r="A71" s="52" t="s">
        <v>195</v>
      </c>
      <c r="B71" s="53" t="s">
        <v>196</v>
      </c>
      <c r="C71" s="330">
        <v>8696034.7</v>
      </c>
      <c r="D71" s="330" t="s">
        <v>115</v>
      </c>
      <c r="E71" s="330">
        <v>8765826.73</v>
      </c>
      <c r="F71" s="341">
        <f t="shared" si="0"/>
        <v>100.80257303941072</v>
      </c>
      <c r="G71" s="341"/>
    </row>
    <row r="72" spans="1:7" s="39" customFormat="1" ht="12.75" customHeight="1">
      <c r="A72" s="35" t="s">
        <v>197</v>
      </c>
      <c r="B72" s="37" t="s">
        <v>198</v>
      </c>
      <c r="C72" s="51">
        <f>C73+C75</f>
        <v>349229.79</v>
      </c>
      <c r="D72" s="51">
        <f>D73+D75</f>
        <v>1874067</v>
      </c>
      <c r="E72" s="51">
        <f>E73+E75</f>
        <v>359682.6</v>
      </c>
      <c r="F72" s="340">
        <f t="shared" si="0"/>
        <v>102.99310376700682</v>
      </c>
      <c r="G72" s="340">
        <f>E72/D72*100</f>
        <v>19.192622248831018</v>
      </c>
    </row>
    <row r="73" spans="1:7" s="39" customFormat="1" ht="12.75" customHeight="1">
      <c r="A73" s="35" t="s">
        <v>199</v>
      </c>
      <c r="B73" s="35" t="s">
        <v>200</v>
      </c>
      <c r="C73" s="51">
        <f>C74</f>
        <v>128541.12</v>
      </c>
      <c r="D73" s="51">
        <v>374000</v>
      </c>
      <c r="E73" s="51">
        <f>E74</f>
        <v>162547.84</v>
      </c>
      <c r="F73" s="340">
        <f aca="true" t="shared" si="1" ref="F73:F96">E73/C73*100</f>
        <v>126.45590765040791</v>
      </c>
      <c r="G73" s="340">
        <f>E73/D73*100</f>
        <v>43.46198930481283</v>
      </c>
    </row>
    <row r="74" spans="1:7" ht="12.75" customHeight="1">
      <c r="A74" s="52" t="s">
        <v>201</v>
      </c>
      <c r="B74" s="53" t="s">
        <v>202</v>
      </c>
      <c r="C74" s="330">
        <v>128541.12</v>
      </c>
      <c r="D74" s="330" t="s">
        <v>115</v>
      </c>
      <c r="E74" s="330">
        <v>162547.84</v>
      </c>
      <c r="F74" s="341">
        <f t="shared" si="1"/>
        <v>126.45590765040791</v>
      </c>
      <c r="G74" s="341"/>
    </row>
    <row r="75" spans="1:7" s="39" customFormat="1" ht="12.75" customHeight="1">
      <c r="A75" s="35" t="s">
        <v>203</v>
      </c>
      <c r="B75" s="35" t="s">
        <v>56</v>
      </c>
      <c r="C75" s="51">
        <f>SUM(C76:C77)</f>
        <v>220688.66999999998</v>
      </c>
      <c r="D75" s="51">
        <v>1500067</v>
      </c>
      <c r="E75" s="51">
        <f>SUM(E76:E77)</f>
        <v>197134.75999999998</v>
      </c>
      <c r="F75" s="340">
        <f t="shared" si="1"/>
        <v>89.32708688669881</v>
      </c>
      <c r="G75" s="340">
        <f>E75/D75*100</f>
        <v>13.141730336044988</v>
      </c>
    </row>
    <row r="76" spans="1:7" s="47" customFormat="1" ht="12.75">
      <c r="A76" s="52" t="s">
        <v>204</v>
      </c>
      <c r="B76" s="53" t="s">
        <v>205</v>
      </c>
      <c r="C76" s="330">
        <v>203155.75</v>
      </c>
      <c r="D76" s="330" t="s">
        <v>115</v>
      </c>
      <c r="E76" s="330">
        <v>131870.33</v>
      </c>
      <c r="F76" s="341">
        <f t="shared" si="1"/>
        <v>64.91095132675298</v>
      </c>
      <c r="G76" s="341"/>
    </row>
    <row r="77" spans="1:7" s="47" customFormat="1" ht="12.75">
      <c r="A77" s="55">
        <v>6632</v>
      </c>
      <c r="B77" s="53" t="s">
        <v>661</v>
      </c>
      <c r="C77" s="330">
        <v>17532.92</v>
      </c>
      <c r="D77" s="330" t="s">
        <v>115</v>
      </c>
      <c r="E77" s="330">
        <v>65264.43</v>
      </c>
      <c r="F77" s="341">
        <f t="shared" si="1"/>
        <v>372.2393645781764</v>
      </c>
      <c r="G77" s="341"/>
    </row>
    <row r="78" spans="1:7" s="39" customFormat="1" ht="12.75">
      <c r="A78" s="35" t="s">
        <v>207</v>
      </c>
      <c r="B78" s="35" t="s">
        <v>208</v>
      </c>
      <c r="C78" s="51">
        <f>C79+C81</f>
        <v>279716.67</v>
      </c>
      <c r="D78" s="51">
        <f>D79+D81</f>
        <v>1186000</v>
      </c>
      <c r="E78" s="51">
        <f>E79+E81</f>
        <v>728158.96</v>
      </c>
      <c r="F78" s="340">
        <f t="shared" si="1"/>
        <v>260.3201875669405</v>
      </c>
      <c r="G78" s="340">
        <f>E78/D78*100</f>
        <v>61.39620236087689</v>
      </c>
    </row>
    <row r="79" spans="1:7" s="39" customFormat="1" ht="12.75">
      <c r="A79" s="35" t="s">
        <v>209</v>
      </c>
      <c r="B79" s="35" t="s">
        <v>210</v>
      </c>
      <c r="C79" s="51">
        <f>C80</f>
        <v>256412.74</v>
      </c>
      <c r="D79" s="51">
        <v>1086000</v>
      </c>
      <c r="E79" s="51">
        <f>E80</f>
        <v>702848.62</v>
      </c>
      <c r="F79" s="340">
        <f t="shared" si="1"/>
        <v>274.10830678694043</v>
      </c>
      <c r="G79" s="340">
        <f>E79/D79*100</f>
        <v>64.71902578268876</v>
      </c>
    </row>
    <row r="80" spans="1:7" ht="12.75">
      <c r="A80" s="52" t="s">
        <v>211</v>
      </c>
      <c r="B80" s="53" t="s">
        <v>212</v>
      </c>
      <c r="C80" s="330">
        <v>256412.74</v>
      </c>
      <c r="D80" s="330" t="s">
        <v>115</v>
      </c>
      <c r="E80" s="330">
        <v>702848.62</v>
      </c>
      <c r="F80" s="341">
        <f t="shared" si="1"/>
        <v>274.10830678694043</v>
      </c>
      <c r="G80" s="341"/>
    </row>
    <row r="81" spans="1:7" s="39" customFormat="1" ht="12.75">
      <c r="A81" s="35" t="s">
        <v>213</v>
      </c>
      <c r="B81" s="35" t="s">
        <v>214</v>
      </c>
      <c r="C81" s="51">
        <f>C82</f>
        <v>23303.93</v>
      </c>
      <c r="D81" s="51">
        <v>100000</v>
      </c>
      <c r="E81" s="51">
        <f>E82</f>
        <v>25310.34</v>
      </c>
      <c r="F81" s="340">
        <f t="shared" si="1"/>
        <v>108.60974951435229</v>
      </c>
      <c r="G81" s="340">
        <f>E81/D81*100</f>
        <v>25.310339999999997</v>
      </c>
    </row>
    <row r="82" spans="1:7" ht="12.75">
      <c r="A82" s="52" t="s">
        <v>215</v>
      </c>
      <c r="B82" s="53" t="s">
        <v>214</v>
      </c>
      <c r="C82" s="330">
        <v>23303.93</v>
      </c>
      <c r="D82" s="330" t="s">
        <v>115</v>
      </c>
      <c r="E82" s="330">
        <v>25310.34</v>
      </c>
      <c r="F82" s="341">
        <f t="shared" si="1"/>
        <v>108.60974951435229</v>
      </c>
      <c r="G82" s="341"/>
    </row>
    <row r="83" spans="1:7" ht="12.75">
      <c r="A83" s="52"/>
      <c r="B83" s="53"/>
      <c r="C83" s="54"/>
      <c r="D83" s="54"/>
      <c r="E83" s="54"/>
      <c r="F83" s="342"/>
      <c r="G83" s="342"/>
    </row>
    <row r="84" spans="1:7" ht="12.75">
      <c r="A84" s="56">
        <v>7</v>
      </c>
      <c r="B84" s="49" t="s">
        <v>615</v>
      </c>
      <c r="C84" s="50">
        <f>C85+C88</f>
        <v>11418223.79</v>
      </c>
      <c r="D84" s="50">
        <f>D85+D88</f>
        <v>53758400</v>
      </c>
      <c r="E84" s="50">
        <f>E85+E88</f>
        <v>33555052.21</v>
      </c>
      <c r="F84" s="333">
        <f t="shared" si="1"/>
        <v>293.87278465664053</v>
      </c>
      <c r="G84" s="333">
        <f>E84/D84*100</f>
        <v>62.418249445668025</v>
      </c>
    </row>
    <row r="85" spans="1:7" s="39" customFormat="1" ht="12.75">
      <c r="A85" s="35" t="s">
        <v>217</v>
      </c>
      <c r="B85" s="35" t="s">
        <v>218</v>
      </c>
      <c r="C85" s="51">
        <f>C86</f>
        <v>10482246.75</v>
      </c>
      <c r="D85" s="51">
        <f>D86</f>
        <v>52637700</v>
      </c>
      <c r="E85" s="51">
        <f>E86</f>
        <v>33428712.21</v>
      </c>
      <c r="F85" s="340">
        <f t="shared" si="1"/>
        <v>318.90789262330617</v>
      </c>
      <c r="G85" s="340">
        <f>E85/D85*100</f>
        <v>63.507167315441215</v>
      </c>
    </row>
    <row r="86" spans="1:7" s="39" customFormat="1" ht="12.75">
      <c r="A86" s="35" t="s">
        <v>219</v>
      </c>
      <c r="B86" s="35" t="s">
        <v>220</v>
      </c>
      <c r="C86" s="51">
        <f>C87</f>
        <v>10482246.75</v>
      </c>
      <c r="D86" s="51">
        <v>52637700</v>
      </c>
      <c r="E86" s="51">
        <f>E87</f>
        <v>33428712.21</v>
      </c>
      <c r="F86" s="340">
        <f t="shared" si="1"/>
        <v>318.90789262330617</v>
      </c>
      <c r="G86" s="340">
        <f>E86/D86*100</f>
        <v>63.507167315441215</v>
      </c>
    </row>
    <row r="87" spans="1:7" ht="12.75">
      <c r="A87" s="52" t="s">
        <v>221</v>
      </c>
      <c r="B87" s="53" t="s">
        <v>222</v>
      </c>
      <c r="C87" s="330">
        <v>10482246.75</v>
      </c>
      <c r="D87" s="330" t="s">
        <v>115</v>
      </c>
      <c r="E87" s="330">
        <v>33428712.21</v>
      </c>
      <c r="F87" s="341">
        <f t="shared" si="1"/>
        <v>318.90789262330617</v>
      </c>
      <c r="G87" s="341"/>
    </row>
    <row r="88" spans="1:7" s="39" customFormat="1" ht="12" customHeight="1">
      <c r="A88" s="35" t="s">
        <v>223</v>
      </c>
      <c r="B88" s="35" t="s">
        <v>224</v>
      </c>
      <c r="C88" s="51">
        <f>C89+C92+C95</f>
        <v>935977.0399999999</v>
      </c>
      <c r="D88" s="51">
        <f>D89+D92+D95</f>
        <v>1120700</v>
      </c>
      <c r="E88" s="51">
        <f>E89+E92+E95</f>
        <v>126340</v>
      </c>
      <c r="F88" s="340">
        <f t="shared" si="1"/>
        <v>13.498194357417145</v>
      </c>
      <c r="G88" s="340">
        <f>E88/D88*100</f>
        <v>11.273311323280092</v>
      </c>
    </row>
    <row r="89" spans="1:7" s="39" customFormat="1" ht="12.75">
      <c r="A89" s="35" t="s">
        <v>225</v>
      </c>
      <c r="B89" s="35" t="s">
        <v>226</v>
      </c>
      <c r="C89" s="51">
        <f>SUM(C90:C91)</f>
        <v>911386.83</v>
      </c>
      <c r="D89" s="51">
        <v>1101700</v>
      </c>
      <c r="E89" s="51">
        <f>SUM(E90:E91)</f>
        <v>120203.61</v>
      </c>
      <c r="F89" s="340">
        <f t="shared" si="1"/>
        <v>13.189087887083028</v>
      </c>
      <c r="G89" s="340">
        <f>E89/D89*100</f>
        <v>10.910738858128347</v>
      </c>
    </row>
    <row r="90" spans="1:7" ht="12.75">
      <c r="A90" s="52" t="s">
        <v>227</v>
      </c>
      <c r="B90" s="53" t="s">
        <v>228</v>
      </c>
      <c r="C90" s="330">
        <v>170786.39</v>
      </c>
      <c r="D90" s="330" t="s">
        <v>115</v>
      </c>
      <c r="E90" s="330">
        <v>120203.61</v>
      </c>
      <c r="F90" s="341">
        <f t="shared" si="1"/>
        <v>70.3824291853701</v>
      </c>
      <c r="G90" s="341"/>
    </row>
    <row r="91" spans="1:7" ht="12.75">
      <c r="A91" s="52" t="s">
        <v>229</v>
      </c>
      <c r="B91" s="53" t="s">
        <v>230</v>
      </c>
      <c r="C91" s="330">
        <v>740600.44</v>
      </c>
      <c r="D91" s="330" t="s">
        <v>115</v>
      </c>
      <c r="E91" s="330">
        <v>0</v>
      </c>
      <c r="F91" s="341">
        <f t="shared" si="1"/>
        <v>0</v>
      </c>
      <c r="G91" s="341"/>
    </row>
    <row r="92" spans="1:7" s="39" customFormat="1" ht="12.75">
      <c r="A92" s="57">
        <v>722</v>
      </c>
      <c r="B92" s="35" t="s">
        <v>1052</v>
      </c>
      <c r="C92" s="51">
        <f>SUM(C93:C94)</f>
        <v>9590.21</v>
      </c>
      <c r="D92" s="51">
        <v>19000</v>
      </c>
      <c r="E92" s="51">
        <f>SUM(E93:E94)</f>
        <v>6136.39</v>
      </c>
      <c r="F92" s="340">
        <f t="shared" si="1"/>
        <v>63.98598153742202</v>
      </c>
      <c r="G92" s="340">
        <f>E92/D92*100</f>
        <v>32.296789473684214</v>
      </c>
    </row>
    <row r="93" spans="1:7" ht="12.75">
      <c r="A93" s="52" t="s">
        <v>1221</v>
      </c>
      <c r="B93" s="53" t="s">
        <v>232</v>
      </c>
      <c r="C93" s="330">
        <v>610</v>
      </c>
      <c r="D93" s="330" t="s">
        <v>115</v>
      </c>
      <c r="E93" s="330">
        <v>0</v>
      </c>
      <c r="F93" s="341">
        <f t="shared" si="1"/>
        <v>0</v>
      </c>
      <c r="G93" s="341"/>
    </row>
    <row r="94" spans="1:7" ht="12.75">
      <c r="A94" s="55">
        <v>7227</v>
      </c>
      <c r="B94" s="53" t="s">
        <v>235</v>
      </c>
      <c r="C94" s="330">
        <v>8980.21</v>
      </c>
      <c r="D94" s="330" t="s">
        <v>115</v>
      </c>
      <c r="E94" s="330">
        <v>6136.39</v>
      </c>
      <c r="F94" s="341">
        <f t="shared" si="1"/>
        <v>68.33236639232268</v>
      </c>
      <c r="G94" s="341"/>
    </row>
    <row r="95" spans="1:7" s="39" customFormat="1" ht="12.75">
      <c r="A95" s="35" t="s">
        <v>236</v>
      </c>
      <c r="B95" s="35" t="s">
        <v>237</v>
      </c>
      <c r="C95" s="51">
        <f>C96</f>
        <v>15000</v>
      </c>
      <c r="D95" s="51">
        <v>0</v>
      </c>
      <c r="E95" s="51">
        <f>E96</f>
        <v>0</v>
      </c>
      <c r="F95" s="340">
        <f t="shared" si="1"/>
        <v>0</v>
      </c>
      <c r="G95" s="59" t="s">
        <v>1208</v>
      </c>
    </row>
    <row r="96" spans="1:7" ht="12.75">
      <c r="A96" s="52" t="s">
        <v>238</v>
      </c>
      <c r="B96" s="53" t="s">
        <v>239</v>
      </c>
      <c r="C96" s="330">
        <v>15000</v>
      </c>
      <c r="D96" s="330" t="s">
        <v>115</v>
      </c>
      <c r="E96" s="330">
        <v>0</v>
      </c>
      <c r="F96" s="341">
        <f t="shared" si="1"/>
        <v>0</v>
      </c>
      <c r="G96" s="341"/>
    </row>
    <row r="97" spans="3:7" ht="12.75">
      <c r="C97" s="48"/>
      <c r="D97" s="48"/>
      <c r="E97" s="48"/>
      <c r="F97" s="343"/>
      <c r="G97" s="343"/>
    </row>
    <row r="98" spans="3:7" ht="12.75">
      <c r="C98" s="48"/>
      <c r="D98" s="48"/>
      <c r="E98" s="48"/>
      <c r="F98" s="343"/>
      <c r="G98" s="343"/>
    </row>
    <row r="99" spans="3:7" ht="12.75">
      <c r="C99" s="48"/>
      <c r="D99" s="48"/>
      <c r="E99" s="48"/>
      <c r="F99" s="343"/>
      <c r="G99" s="343"/>
    </row>
    <row r="100" spans="3:7" ht="12.75">
      <c r="C100" s="48"/>
      <c r="D100" s="48"/>
      <c r="E100" s="48"/>
      <c r="F100" s="343"/>
      <c r="G100" s="343"/>
    </row>
    <row r="101" spans="3:7" ht="12.75">
      <c r="C101" s="48"/>
      <c r="D101" s="48"/>
      <c r="E101" s="48"/>
      <c r="F101" s="343"/>
      <c r="G101" s="343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D5" sqref="D5"/>
    </sheetView>
  </sheetViews>
  <sheetFormatPr defaultColWidth="8.8515625" defaultRowHeight="12.75"/>
  <cols>
    <col min="1" max="1" width="9.7109375" style="11" customWidth="1"/>
    <col min="2" max="2" width="70.7109375" style="11" customWidth="1"/>
    <col min="3" max="5" width="15.28125" style="60" customWidth="1"/>
    <col min="6" max="7" width="7.28125" style="191" customWidth="1"/>
    <col min="8" max="16384" width="8.8515625" style="11" customWidth="1"/>
  </cols>
  <sheetData>
    <row r="1" spans="1:2" ht="12.75" customHeight="1">
      <c r="A1" s="3" t="s">
        <v>1315</v>
      </c>
      <c r="B1" s="3"/>
    </row>
    <row r="2" spans="1:2" ht="12.75" customHeight="1">
      <c r="A2" s="3"/>
      <c r="B2" s="3"/>
    </row>
    <row r="3" spans="1:2" ht="12.75" customHeight="1">
      <c r="A3" s="2" t="s">
        <v>107</v>
      </c>
      <c r="B3" s="61"/>
    </row>
    <row r="4" spans="1:2" ht="12.75" customHeight="1" thickBot="1">
      <c r="A4" s="2"/>
      <c r="B4" s="61"/>
    </row>
    <row r="5" spans="1:7" s="43" customFormat="1" ht="26.25" thickBot="1">
      <c r="A5" s="78" t="s">
        <v>1222</v>
      </c>
      <c r="B5" s="79" t="s">
        <v>31</v>
      </c>
      <c r="C5" s="331" t="s">
        <v>1471</v>
      </c>
      <c r="D5" s="331" t="s">
        <v>1468</v>
      </c>
      <c r="E5" s="331" t="s">
        <v>1469</v>
      </c>
      <c r="F5" s="331" t="s">
        <v>1465</v>
      </c>
      <c r="G5" s="332" t="s">
        <v>1287</v>
      </c>
    </row>
    <row r="6" spans="1:8" s="44" customFormat="1" ht="12.75">
      <c r="A6" s="83">
        <v>1</v>
      </c>
      <c r="B6" s="84">
        <v>2</v>
      </c>
      <c r="C6" s="85">
        <v>3</v>
      </c>
      <c r="D6" s="86">
        <v>4</v>
      </c>
      <c r="E6" s="85">
        <v>5</v>
      </c>
      <c r="F6" s="87">
        <v>6</v>
      </c>
      <c r="G6" s="89">
        <v>7</v>
      </c>
      <c r="H6" s="42"/>
    </row>
    <row r="7" spans="1:7" ht="12.75" customHeight="1">
      <c r="A7" s="63"/>
      <c r="B7" s="66" t="s">
        <v>26</v>
      </c>
      <c r="C7" s="344">
        <f>+C8+C95</f>
        <v>86270187.26999998</v>
      </c>
      <c r="D7" s="344">
        <f>+D8+D95</f>
        <v>255594600</v>
      </c>
      <c r="E7" s="344">
        <f>+E8+E95</f>
        <v>87065371.49</v>
      </c>
      <c r="F7" s="345">
        <f>E7/C7*100</f>
        <v>100.92173698141089</v>
      </c>
      <c r="G7" s="345">
        <f>E7/D7*100</f>
        <v>34.063854044647265</v>
      </c>
    </row>
    <row r="8" spans="1:7" ht="12.75" customHeight="1">
      <c r="A8" s="49" t="s">
        <v>240</v>
      </c>
      <c r="B8" s="67" t="s">
        <v>630</v>
      </c>
      <c r="C8" s="64">
        <f>C9+C19+C52+C61+C69+C78+C82</f>
        <v>66527307.39999998</v>
      </c>
      <c r="D8" s="64">
        <f>D9+D19+D52+D61+D69+D78+D82</f>
        <v>178924898</v>
      </c>
      <c r="E8" s="64">
        <f>E9+E19+E52+E61+E69+E78+E82</f>
        <v>75072237.44</v>
      </c>
      <c r="F8" s="75">
        <f aca="true" t="shared" si="0" ref="F8:F71">E8/C8*100</f>
        <v>112.84424452747356</v>
      </c>
      <c r="G8" s="75">
        <f>E8/D8*100</f>
        <v>41.957401277937294</v>
      </c>
    </row>
    <row r="9" spans="1:7" ht="12.75" customHeight="1">
      <c r="A9" s="15" t="s">
        <v>241</v>
      </c>
      <c r="B9" s="68" t="s">
        <v>242</v>
      </c>
      <c r="C9" s="14">
        <f>C10+C14+C16</f>
        <v>32624878.29</v>
      </c>
      <c r="D9" s="14">
        <f>D10+D14+D16</f>
        <v>72798496</v>
      </c>
      <c r="E9" s="14">
        <f>E10+E14+E16</f>
        <v>35077282.89</v>
      </c>
      <c r="F9" s="335">
        <f t="shared" si="0"/>
        <v>107.51697700816159</v>
      </c>
      <c r="G9" s="335">
        <f>E9/D9*100</f>
        <v>48.184076344104696</v>
      </c>
    </row>
    <row r="10" spans="1:7" ht="12.75" customHeight="1">
      <c r="A10" s="15" t="s">
        <v>243</v>
      </c>
      <c r="B10" s="68" t="s">
        <v>244</v>
      </c>
      <c r="C10" s="14">
        <f>SUM(C11:C13)</f>
        <v>27005962.35</v>
      </c>
      <c r="D10" s="346">
        <v>59019251</v>
      </c>
      <c r="E10" s="14">
        <f>SUM(E11:E13)</f>
        <v>29153113.27</v>
      </c>
      <c r="F10" s="335">
        <f t="shared" si="0"/>
        <v>107.95065508931955</v>
      </c>
      <c r="G10" s="335">
        <f>E10/D10*100</f>
        <v>49.3959390809619</v>
      </c>
    </row>
    <row r="11" spans="1:7" ht="12.75" customHeight="1">
      <c r="A11" s="12" t="s">
        <v>245</v>
      </c>
      <c r="B11" s="69" t="s">
        <v>246</v>
      </c>
      <c r="C11" s="32">
        <v>26687250.26</v>
      </c>
      <c r="D11" s="32" t="s">
        <v>115</v>
      </c>
      <c r="E11" s="32">
        <v>28747439.92</v>
      </c>
      <c r="F11" s="207">
        <f t="shared" si="0"/>
        <v>107.71975246579788</v>
      </c>
      <c r="G11" s="207"/>
    </row>
    <row r="12" spans="1:7" ht="12.75" customHeight="1">
      <c r="A12" s="12" t="s">
        <v>247</v>
      </c>
      <c r="B12" s="69" t="s">
        <v>248</v>
      </c>
      <c r="C12" s="32">
        <v>304746.65</v>
      </c>
      <c r="D12" s="32" t="s">
        <v>115</v>
      </c>
      <c r="E12" s="32">
        <v>385397.06</v>
      </c>
      <c r="F12" s="207">
        <f t="shared" si="0"/>
        <v>126.46474046556375</v>
      </c>
      <c r="G12" s="207"/>
    </row>
    <row r="13" spans="1:7" ht="12.75" customHeight="1">
      <c r="A13" s="20">
        <v>3114</v>
      </c>
      <c r="B13" s="69" t="s">
        <v>656</v>
      </c>
      <c r="C13" s="32">
        <v>13965.44</v>
      </c>
      <c r="D13" s="32" t="s">
        <v>115</v>
      </c>
      <c r="E13" s="32">
        <v>20276.29</v>
      </c>
      <c r="F13" s="207">
        <f t="shared" si="0"/>
        <v>145.18905240364785</v>
      </c>
      <c r="G13" s="207"/>
    </row>
    <row r="14" spans="1:7" ht="12.75" customHeight="1">
      <c r="A14" s="15" t="s">
        <v>249</v>
      </c>
      <c r="B14" s="68" t="s">
        <v>250</v>
      </c>
      <c r="C14" s="14">
        <f>C15</f>
        <v>1122040.54</v>
      </c>
      <c r="D14" s="346">
        <v>3704454</v>
      </c>
      <c r="E14" s="14">
        <f>E15</f>
        <v>1112730.38</v>
      </c>
      <c r="F14" s="335">
        <f t="shared" si="0"/>
        <v>99.17024744934794</v>
      </c>
      <c r="G14" s="335">
        <f>E14/D14*100</f>
        <v>30.037635235853916</v>
      </c>
    </row>
    <row r="15" spans="1:7" ht="12.75" customHeight="1">
      <c r="A15" s="12" t="s">
        <v>251</v>
      </c>
      <c r="B15" s="69" t="s">
        <v>250</v>
      </c>
      <c r="C15" s="32">
        <v>1122040.54</v>
      </c>
      <c r="D15" s="32" t="s">
        <v>115</v>
      </c>
      <c r="E15" s="32">
        <v>1112730.38</v>
      </c>
      <c r="F15" s="207">
        <f t="shared" si="0"/>
        <v>99.17024744934794</v>
      </c>
      <c r="G15" s="207"/>
    </row>
    <row r="16" spans="1:7" ht="12.75" customHeight="1">
      <c r="A16" s="15" t="s">
        <v>252</v>
      </c>
      <c r="B16" s="68" t="s">
        <v>253</v>
      </c>
      <c r="C16" s="14">
        <f>SUM(C17:C18)</f>
        <v>4496875.4</v>
      </c>
      <c r="D16" s="346">
        <v>10074791</v>
      </c>
      <c r="E16" s="14">
        <f>SUM(E17:E18)</f>
        <v>4811439.24</v>
      </c>
      <c r="F16" s="335">
        <f t="shared" si="0"/>
        <v>106.99516468701802</v>
      </c>
      <c r="G16" s="335">
        <f>E16/D16*100</f>
        <v>47.7572114399197</v>
      </c>
    </row>
    <row r="17" spans="1:7" ht="12.75" customHeight="1">
      <c r="A17" s="12" t="s">
        <v>254</v>
      </c>
      <c r="B17" s="69" t="s">
        <v>255</v>
      </c>
      <c r="C17" s="32">
        <v>134363.61</v>
      </c>
      <c r="D17" s="32" t="s">
        <v>115</v>
      </c>
      <c r="E17" s="32">
        <v>135578.44</v>
      </c>
      <c r="F17" s="207">
        <f t="shared" si="0"/>
        <v>100.90413617198884</v>
      </c>
      <c r="G17" s="207"/>
    </row>
    <row r="18" spans="1:7" ht="12.75" customHeight="1">
      <c r="A18" s="12" t="s">
        <v>256</v>
      </c>
      <c r="B18" s="69" t="s">
        <v>257</v>
      </c>
      <c r="C18" s="32">
        <v>4362511.79</v>
      </c>
      <c r="D18" s="32" t="s">
        <v>115</v>
      </c>
      <c r="E18" s="32">
        <v>4675860.8</v>
      </c>
      <c r="F18" s="207">
        <f t="shared" si="0"/>
        <v>107.18276591752203</v>
      </c>
      <c r="G18" s="207"/>
    </row>
    <row r="19" spans="1:7" ht="12.75" customHeight="1">
      <c r="A19" s="15" t="s">
        <v>258</v>
      </c>
      <c r="B19" s="68" t="s">
        <v>259</v>
      </c>
      <c r="C19" s="14">
        <f>C20+C25+C32+C42+C44</f>
        <v>18148277.2</v>
      </c>
      <c r="D19" s="14">
        <f>D20+D25+D32+D42+D44</f>
        <v>61981698</v>
      </c>
      <c r="E19" s="14">
        <f>E20+E25+E32+E42+E44</f>
        <v>21468128.93</v>
      </c>
      <c r="F19" s="335">
        <f t="shared" si="0"/>
        <v>118.29293047165932</v>
      </c>
      <c r="G19" s="335">
        <f>E19/D19*100</f>
        <v>34.636238797459214</v>
      </c>
    </row>
    <row r="20" spans="1:7" ht="12.75" customHeight="1">
      <c r="A20" s="15" t="s">
        <v>260</v>
      </c>
      <c r="B20" s="68" t="s">
        <v>261</v>
      </c>
      <c r="C20" s="14">
        <f>SUM(C21:C24)</f>
        <v>1520021.9900000002</v>
      </c>
      <c r="D20" s="346">
        <v>4141690</v>
      </c>
      <c r="E20" s="14">
        <f>SUM(E21:E24)</f>
        <v>1885921.96</v>
      </c>
      <c r="F20" s="335">
        <f t="shared" si="0"/>
        <v>124.07201819494729</v>
      </c>
      <c r="G20" s="335">
        <f>E20/D20*100</f>
        <v>45.5350825387704</v>
      </c>
    </row>
    <row r="21" spans="1:7" ht="12.75" customHeight="1">
      <c r="A21" s="12" t="s">
        <v>262</v>
      </c>
      <c r="B21" s="69" t="s">
        <v>263</v>
      </c>
      <c r="C21" s="32">
        <v>56737.58</v>
      </c>
      <c r="D21" s="32" t="s">
        <v>115</v>
      </c>
      <c r="E21" s="32">
        <v>196194.73</v>
      </c>
      <c r="F21" s="207">
        <f t="shared" si="0"/>
        <v>345.7932643584728</v>
      </c>
      <c r="G21" s="207"/>
    </row>
    <row r="22" spans="1:7" ht="12.75" customHeight="1">
      <c r="A22" s="12" t="s">
        <v>264</v>
      </c>
      <c r="B22" s="69" t="s">
        <v>265</v>
      </c>
      <c r="C22" s="32">
        <v>1404190.01</v>
      </c>
      <c r="D22" s="32" t="s">
        <v>115</v>
      </c>
      <c r="E22" s="32">
        <v>1618023.63</v>
      </c>
      <c r="F22" s="207">
        <f t="shared" si="0"/>
        <v>115.22825390276064</v>
      </c>
      <c r="G22" s="207"/>
    </row>
    <row r="23" spans="1:7" ht="12.75" customHeight="1">
      <c r="A23" s="12" t="s">
        <v>266</v>
      </c>
      <c r="B23" s="69" t="s">
        <v>267</v>
      </c>
      <c r="C23" s="32">
        <v>55873.6</v>
      </c>
      <c r="D23" s="32" t="s">
        <v>115</v>
      </c>
      <c r="E23" s="32">
        <v>64679</v>
      </c>
      <c r="F23" s="207">
        <f t="shared" si="0"/>
        <v>115.75950001431804</v>
      </c>
      <c r="G23" s="207"/>
    </row>
    <row r="24" spans="1:7" ht="12.75" customHeight="1">
      <c r="A24" s="12" t="s">
        <v>268</v>
      </c>
      <c r="B24" s="69" t="s">
        <v>269</v>
      </c>
      <c r="C24" s="32">
        <v>3220.8</v>
      </c>
      <c r="D24" s="32" t="s">
        <v>115</v>
      </c>
      <c r="E24" s="32">
        <v>7024.6</v>
      </c>
      <c r="F24" s="207">
        <f t="shared" si="0"/>
        <v>218.10109289617486</v>
      </c>
      <c r="G24" s="207"/>
    </row>
    <row r="25" spans="1:7" ht="12.75" customHeight="1">
      <c r="A25" s="15" t="s">
        <v>270</v>
      </c>
      <c r="B25" s="68" t="s">
        <v>271</v>
      </c>
      <c r="C25" s="14">
        <f>SUM(C26:C31)</f>
        <v>4797825.8100000005</v>
      </c>
      <c r="D25" s="346">
        <v>11919102</v>
      </c>
      <c r="E25" s="14">
        <f>SUM(E26:E31)</f>
        <v>5873405.38</v>
      </c>
      <c r="F25" s="335">
        <f t="shared" si="0"/>
        <v>122.41806210967879</v>
      </c>
      <c r="G25" s="335">
        <f>E25/D25*100</f>
        <v>49.277247396657906</v>
      </c>
    </row>
    <row r="26" spans="1:7" ht="12.75" customHeight="1">
      <c r="A26" s="12" t="s">
        <v>272</v>
      </c>
      <c r="B26" s="69" t="s">
        <v>273</v>
      </c>
      <c r="C26" s="32">
        <v>634593.17</v>
      </c>
      <c r="D26" s="32" t="s">
        <v>115</v>
      </c>
      <c r="E26" s="32">
        <v>709471.83</v>
      </c>
      <c r="F26" s="207">
        <f t="shared" si="0"/>
        <v>111.79947461457864</v>
      </c>
      <c r="G26" s="207"/>
    </row>
    <row r="27" spans="1:7" ht="12.75" customHeight="1">
      <c r="A27" s="12" t="s">
        <v>274</v>
      </c>
      <c r="B27" s="69" t="s">
        <v>275</v>
      </c>
      <c r="C27" s="32">
        <v>1295963.5</v>
      </c>
      <c r="D27" s="32" t="s">
        <v>115</v>
      </c>
      <c r="E27" s="32">
        <v>1715064.34</v>
      </c>
      <c r="F27" s="207">
        <f t="shared" si="0"/>
        <v>132.33893855806897</v>
      </c>
      <c r="G27" s="207"/>
    </row>
    <row r="28" spans="1:7" ht="12.75" customHeight="1">
      <c r="A28" s="12" t="s">
        <v>276</v>
      </c>
      <c r="B28" s="69" t="s">
        <v>277</v>
      </c>
      <c r="C28" s="32">
        <v>2548931.14</v>
      </c>
      <c r="D28" s="32" t="s">
        <v>115</v>
      </c>
      <c r="E28" s="32">
        <v>3040321.91</v>
      </c>
      <c r="F28" s="207">
        <f t="shared" si="0"/>
        <v>119.27830698478579</v>
      </c>
      <c r="G28" s="207"/>
    </row>
    <row r="29" spans="1:7" ht="12.75" customHeight="1">
      <c r="A29" s="12" t="s">
        <v>278</v>
      </c>
      <c r="B29" s="69" t="s">
        <v>279</v>
      </c>
      <c r="C29" s="32">
        <v>124959.62</v>
      </c>
      <c r="D29" s="32" t="s">
        <v>115</v>
      </c>
      <c r="E29" s="32">
        <v>159829.39</v>
      </c>
      <c r="F29" s="207">
        <f t="shared" si="0"/>
        <v>127.90483037640482</v>
      </c>
      <c r="G29" s="207"/>
    </row>
    <row r="30" spans="1:7" ht="12.75" customHeight="1">
      <c r="A30" s="12" t="s">
        <v>280</v>
      </c>
      <c r="B30" s="69" t="s">
        <v>281</v>
      </c>
      <c r="C30" s="32">
        <v>63752.36</v>
      </c>
      <c r="D30" s="32" t="s">
        <v>115</v>
      </c>
      <c r="E30" s="32">
        <v>97251.58</v>
      </c>
      <c r="F30" s="207">
        <f t="shared" si="0"/>
        <v>152.54585085163905</v>
      </c>
      <c r="G30" s="207"/>
    </row>
    <row r="31" spans="1:7" ht="12.75" customHeight="1">
      <c r="A31" s="12" t="s">
        <v>282</v>
      </c>
      <c r="B31" s="69" t="s">
        <v>283</v>
      </c>
      <c r="C31" s="32">
        <v>129626.02</v>
      </c>
      <c r="D31" s="32" t="s">
        <v>115</v>
      </c>
      <c r="E31" s="32">
        <v>151466.33</v>
      </c>
      <c r="F31" s="207">
        <f t="shared" si="0"/>
        <v>116.84870830717473</v>
      </c>
      <c r="G31" s="207"/>
    </row>
    <row r="32" spans="1:7" ht="12.75" customHeight="1">
      <c r="A32" s="15" t="s">
        <v>284</v>
      </c>
      <c r="B32" s="68" t="s">
        <v>285</v>
      </c>
      <c r="C32" s="14">
        <f>SUM(C33:C41)</f>
        <v>10562527.99</v>
      </c>
      <c r="D32" s="346">
        <v>41834443</v>
      </c>
      <c r="E32" s="14">
        <f>SUM(E33:E41)</f>
        <v>12121520.07</v>
      </c>
      <c r="F32" s="335">
        <f t="shared" si="0"/>
        <v>114.75964921916386</v>
      </c>
      <c r="G32" s="335">
        <f>E32/D32*100</f>
        <v>28.974976600023094</v>
      </c>
    </row>
    <row r="33" spans="1:7" ht="12.75" customHeight="1">
      <c r="A33" s="12" t="s">
        <v>286</v>
      </c>
      <c r="B33" s="69" t="s">
        <v>287</v>
      </c>
      <c r="C33" s="32">
        <v>946683.33</v>
      </c>
      <c r="D33" s="32" t="s">
        <v>115</v>
      </c>
      <c r="E33" s="32">
        <v>1103933.89</v>
      </c>
      <c r="F33" s="207">
        <f t="shared" si="0"/>
        <v>116.61068226478646</v>
      </c>
      <c r="G33" s="207"/>
    </row>
    <row r="34" spans="1:7" ht="12.75" customHeight="1">
      <c r="A34" s="12" t="s">
        <v>288</v>
      </c>
      <c r="B34" s="69" t="s">
        <v>289</v>
      </c>
      <c r="C34" s="32">
        <v>2210121.15</v>
      </c>
      <c r="D34" s="32" t="s">
        <v>115</v>
      </c>
      <c r="E34" s="32">
        <v>2327338.2</v>
      </c>
      <c r="F34" s="207">
        <f t="shared" si="0"/>
        <v>105.30364817331395</v>
      </c>
      <c r="G34" s="207"/>
    </row>
    <row r="35" spans="1:7" ht="12.75" customHeight="1">
      <c r="A35" s="12" t="s">
        <v>290</v>
      </c>
      <c r="B35" s="69" t="s">
        <v>291</v>
      </c>
      <c r="C35" s="32">
        <v>297870.09</v>
      </c>
      <c r="D35" s="32" t="s">
        <v>115</v>
      </c>
      <c r="E35" s="32">
        <v>334630.42</v>
      </c>
      <c r="F35" s="207">
        <f t="shared" si="0"/>
        <v>112.34106116528852</v>
      </c>
      <c r="G35" s="207"/>
    </row>
    <row r="36" spans="1:7" ht="12.75" customHeight="1">
      <c r="A36" s="12" t="s">
        <v>292</v>
      </c>
      <c r="B36" s="69" t="s">
        <v>293</v>
      </c>
      <c r="C36" s="32">
        <v>4071101.2</v>
      </c>
      <c r="D36" s="32" t="s">
        <v>115</v>
      </c>
      <c r="E36" s="32">
        <v>4556597.58</v>
      </c>
      <c r="F36" s="207">
        <f t="shared" si="0"/>
        <v>111.92543137959822</v>
      </c>
      <c r="G36" s="207"/>
    </row>
    <row r="37" spans="1:7" ht="12.75" customHeight="1">
      <c r="A37" s="12" t="s">
        <v>294</v>
      </c>
      <c r="B37" s="69" t="s">
        <v>295</v>
      </c>
      <c r="C37" s="32">
        <v>683698.35</v>
      </c>
      <c r="D37" s="32" t="s">
        <v>115</v>
      </c>
      <c r="E37" s="32">
        <v>741457.13</v>
      </c>
      <c r="F37" s="207">
        <f t="shared" si="0"/>
        <v>108.4479917203252</v>
      </c>
      <c r="G37" s="207"/>
    </row>
    <row r="38" spans="1:7" ht="12.75" customHeight="1">
      <c r="A38" s="12" t="s">
        <v>296</v>
      </c>
      <c r="B38" s="69" t="s">
        <v>297</v>
      </c>
      <c r="C38" s="32">
        <v>95215.94</v>
      </c>
      <c r="D38" s="32" t="s">
        <v>115</v>
      </c>
      <c r="E38" s="32">
        <v>361009.77</v>
      </c>
      <c r="F38" s="207">
        <f t="shared" si="0"/>
        <v>379.1484598062047</v>
      </c>
      <c r="G38" s="207"/>
    </row>
    <row r="39" spans="1:7" ht="12.75" customHeight="1">
      <c r="A39" s="12" t="s">
        <v>298</v>
      </c>
      <c r="B39" s="69" t="s">
        <v>299</v>
      </c>
      <c r="C39" s="32">
        <v>823151.87</v>
      </c>
      <c r="D39" s="32" t="s">
        <v>115</v>
      </c>
      <c r="E39" s="32">
        <v>1088759.65</v>
      </c>
      <c r="F39" s="207">
        <f t="shared" si="0"/>
        <v>132.26716596051708</v>
      </c>
      <c r="G39" s="207"/>
    </row>
    <row r="40" spans="1:7" ht="12.75" customHeight="1">
      <c r="A40" s="12" t="s">
        <v>300</v>
      </c>
      <c r="B40" s="69" t="s">
        <v>301</v>
      </c>
      <c r="C40" s="32">
        <v>551452.92</v>
      </c>
      <c r="D40" s="32" t="s">
        <v>115</v>
      </c>
      <c r="E40" s="32">
        <v>670914.39</v>
      </c>
      <c r="F40" s="207">
        <f t="shared" si="0"/>
        <v>121.66304060916025</v>
      </c>
      <c r="G40" s="207"/>
    </row>
    <row r="41" spans="1:7" ht="12.75" customHeight="1">
      <c r="A41" s="12" t="s">
        <v>302</v>
      </c>
      <c r="B41" s="69" t="s">
        <v>303</v>
      </c>
      <c r="C41" s="32">
        <v>883233.14</v>
      </c>
      <c r="D41" s="32" t="s">
        <v>115</v>
      </c>
      <c r="E41" s="32">
        <v>936879.04</v>
      </c>
      <c r="F41" s="207">
        <f t="shared" si="0"/>
        <v>106.07380968517555</v>
      </c>
      <c r="G41" s="207"/>
    </row>
    <row r="42" spans="1:7" ht="12.75" customHeight="1">
      <c r="A42" s="15" t="s">
        <v>304</v>
      </c>
      <c r="B42" s="68" t="s">
        <v>305</v>
      </c>
      <c r="C42" s="14">
        <f>C43</f>
        <v>18288.51</v>
      </c>
      <c r="D42" s="346">
        <v>531950</v>
      </c>
      <c r="E42" s="14">
        <f>E43</f>
        <v>32351.48</v>
      </c>
      <c r="F42" s="335">
        <f t="shared" si="0"/>
        <v>176.8951106459739</v>
      </c>
      <c r="G42" s="335">
        <f>E42/D42*100</f>
        <v>6.081676849327945</v>
      </c>
    </row>
    <row r="43" spans="1:7" ht="12.75" customHeight="1">
      <c r="A43" s="12" t="s">
        <v>306</v>
      </c>
      <c r="B43" s="69" t="s">
        <v>305</v>
      </c>
      <c r="C43" s="32">
        <v>18288.51</v>
      </c>
      <c r="D43" s="32" t="s">
        <v>115</v>
      </c>
      <c r="E43" s="32">
        <v>32351.48</v>
      </c>
      <c r="F43" s="207">
        <f t="shared" si="0"/>
        <v>176.8951106459739</v>
      </c>
      <c r="G43" s="207"/>
    </row>
    <row r="44" spans="1:7" ht="12.75" customHeight="1">
      <c r="A44" s="15" t="s">
        <v>307</v>
      </c>
      <c r="B44" s="68" t="s">
        <v>308</v>
      </c>
      <c r="C44" s="14">
        <f>SUM(C45:C51)</f>
        <v>1249612.9000000001</v>
      </c>
      <c r="D44" s="346">
        <v>3554513</v>
      </c>
      <c r="E44" s="14">
        <f>SUM(E45:E51)</f>
        <v>1554930.04</v>
      </c>
      <c r="F44" s="335">
        <f t="shared" si="0"/>
        <v>124.43293759211352</v>
      </c>
      <c r="G44" s="335">
        <f>E44/D44*100</f>
        <v>43.745234297919296</v>
      </c>
    </row>
    <row r="45" spans="1:7" ht="12.75" customHeight="1">
      <c r="A45" s="12" t="s">
        <v>309</v>
      </c>
      <c r="B45" s="69" t="s">
        <v>310</v>
      </c>
      <c r="C45" s="32">
        <v>402069.59</v>
      </c>
      <c r="D45" s="32" t="s">
        <v>115</v>
      </c>
      <c r="E45" s="32">
        <v>151282.32</v>
      </c>
      <c r="F45" s="207">
        <f t="shared" si="0"/>
        <v>37.625904510709205</v>
      </c>
      <c r="G45" s="207"/>
    </row>
    <row r="46" spans="1:7" ht="12.75" customHeight="1">
      <c r="A46" s="12" t="s">
        <v>311</v>
      </c>
      <c r="B46" s="69" t="s">
        <v>312</v>
      </c>
      <c r="C46" s="32">
        <v>313572.76</v>
      </c>
      <c r="D46" s="32" t="s">
        <v>115</v>
      </c>
      <c r="E46" s="32">
        <v>333318.56</v>
      </c>
      <c r="F46" s="207">
        <f t="shared" si="0"/>
        <v>106.29703932191047</v>
      </c>
      <c r="G46" s="207"/>
    </row>
    <row r="47" spans="1:7" ht="12.75" customHeight="1">
      <c r="A47" s="12" t="s">
        <v>313</v>
      </c>
      <c r="B47" s="69" t="s">
        <v>314</v>
      </c>
      <c r="C47" s="32">
        <v>25172.99</v>
      </c>
      <c r="D47" s="32" t="s">
        <v>115</v>
      </c>
      <c r="E47" s="32">
        <v>93861.22</v>
      </c>
      <c r="F47" s="207">
        <f t="shared" si="0"/>
        <v>372.86480469741576</v>
      </c>
      <c r="G47" s="207"/>
    </row>
    <row r="48" spans="1:7" ht="12.75" customHeight="1">
      <c r="A48" s="12" t="s">
        <v>315</v>
      </c>
      <c r="B48" s="69" t="s">
        <v>57</v>
      </c>
      <c r="C48" s="32">
        <v>99554.27</v>
      </c>
      <c r="D48" s="32" t="s">
        <v>115</v>
      </c>
      <c r="E48" s="32">
        <v>148912.45</v>
      </c>
      <c r="F48" s="207">
        <f t="shared" si="0"/>
        <v>149.5791692310134</v>
      </c>
      <c r="G48" s="207"/>
    </row>
    <row r="49" spans="1:7" ht="12.75" customHeight="1">
      <c r="A49" s="12" t="s">
        <v>316</v>
      </c>
      <c r="B49" s="69" t="s">
        <v>317</v>
      </c>
      <c r="C49" s="32">
        <v>134054.91</v>
      </c>
      <c r="D49" s="32" t="s">
        <v>115</v>
      </c>
      <c r="E49" s="32">
        <v>269616.2</v>
      </c>
      <c r="F49" s="207">
        <f t="shared" si="0"/>
        <v>201.12370371215795</v>
      </c>
      <c r="G49" s="207"/>
    </row>
    <row r="50" spans="1:7" ht="12.75" customHeight="1">
      <c r="A50" s="12" t="s">
        <v>318</v>
      </c>
      <c r="B50" s="69" t="s">
        <v>58</v>
      </c>
      <c r="C50" s="32">
        <v>11671.97</v>
      </c>
      <c r="D50" s="32" t="s">
        <v>115</v>
      </c>
      <c r="E50" s="32">
        <v>137247.33</v>
      </c>
      <c r="F50" s="207">
        <f t="shared" si="0"/>
        <v>1175.8711682775058</v>
      </c>
      <c r="G50" s="207"/>
    </row>
    <row r="51" spans="1:7" ht="12.75" customHeight="1">
      <c r="A51" s="12" t="s">
        <v>319</v>
      </c>
      <c r="B51" s="69" t="s">
        <v>308</v>
      </c>
      <c r="C51" s="32">
        <v>263516.41</v>
      </c>
      <c r="D51" s="32" t="s">
        <v>115</v>
      </c>
      <c r="E51" s="32">
        <v>420691.96</v>
      </c>
      <c r="F51" s="207">
        <f t="shared" si="0"/>
        <v>159.64545054328877</v>
      </c>
      <c r="G51" s="207"/>
    </row>
    <row r="52" spans="1:7" ht="12.75" customHeight="1">
      <c r="A52" s="15" t="s">
        <v>320</v>
      </c>
      <c r="B52" s="68" t="s">
        <v>321</v>
      </c>
      <c r="C52" s="14">
        <f>C53+C56</f>
        <v>570162.98</v>
      </c>
      <c r="D52" s="14">
        <f>D53+D56</f>
        <v>1254736</v>
      </c>
      <c r="E52" s="14">
        <f>E53+E56</f>
        <v>601170</v>
      </c>
      <c r="F52" s="335">
        <f t="shared" si="0"/>
        <v>105.43827310570042</v>
      </c>
      <c r="G52" s="335">
        <f>E52/D52*100</f>
        <v>47.91207074635621</v>
      </c>
    </row>
    <row r="53" spans="1:7" ht="12.75" customHeight="1">
      <c r="A53" s="15" t="s">
        <v>322</v>
      </c>
      <c r="B53" s="68" t="s">
        <v>323</v>
      </c>
      <c r="C53" s="14">
        <f>SUM(C54:C55)</f>
        <v>490906.57</v>
      </c>
      <c r="D53" s="346">
        <v>979000</v>
      </c>
      <c r="E53" s="14">
        <f>SUM(E54:E55)</f>
        <v>491539.53</v>
      </c>
      <c r="F53" s="335">
        <f t="shared" si="0"/>
        <v>100.12893695841146</v>
      </c>
      <c r="G53" s="335">
        <f>E53/D53*100</f>
        <v>50.20832788559755</v>
      </c>
    </row>
    <row r="54" spans="1:7" ht="12.75" customHeight="1">
      <c r="A54" s="12" t="s">
        <v>324</v>
      </c>
      <c r="B54" s="69" t="s">
        <v>73</v>
      </c>
      <c r="C54" s="32">
        <v>328959.26</v>
      </c>
      <c r="D54" s="32" t="s">
        <v>115</v>
      </c>
      <c r="E54" s="32">
        <v>333127.03</v>
      </c>
      <c r="F54" s="207">
        <f t="shared" si="0"/>
        <v>101.26695627902373</v>
      </c>
      <c r="G54" s="207"/>
    </row>
    <row r="55" spans="1:7" ht="12.75" customHeight="1">
      <c r="A55" s="12" t="s">
        <v>325</v>
      </c>
      <c r="B55" s="69" t="s">
        <v>35</v>
      </c>
      <c r="C55" s="32">
        <v>161947.31</v>
      </c>
      <c r="D55" s="32" t="s">
        <v>115</v>
      </c>
      <c r="E55" s="32">
        <v>158412.5</v>
      </c>
      <c r="F55" s="207">
        <f t="shared" si="0"/>
        <v>97.81730860487896</v>
      </c>
      <c r="G55" s="207"/>
    </row>
    <row r="56" spans="1:7" ht="12.75" customHeight="1">
      <c r="A56" s="15" t="s">
        <v>326</v>
      </c>
      <c r="B56" s="68" t="s">
        <v>327</v>
      </c>
      <c r="C56" s="14">
        <f>SUM(C57:C60)</f>
        <v>79256.41</v>
      </c>
      <c r="D56" s="346">
        <v>275736</v>
      </c>
      <c r="E56" s="14">
        <f>SUM(E57:E60)</f>
        <v>109630.47</v>
      </c>
      <c r="F56" s="335">
        <f t="shared" si="0"/>
        <v>138.32378983605238</v>
      </c>
      <c r="G56" s="335">
        <f>E56/D56*100</f>
        <v>39.75921533640874</v>
      </c>
    </row>
    <row r="57" spans="1:7" ht="12.75" customHeight="1">
      <c r="A57" s="12" t="s">
        <v>328</v>
      </c>
      <c r="B57" s="69" t="s">
        <v>329</v>
      </c>
      <c r="C57" s="32">
        <v>57693.78</v>
      </c>
      <c r="D57" s="32" t="s">
        <v>115</v>
      </c>
      <c r="E57" s="32">
        <v>65701.33</v>
      </c>
      <c r="F57" s="207">
        <f t="shared" si="0"/>
        <v>113.8793991310675</v>
      </c>
      <c r="G57" s="207"/>
    </row>
    <row r="58" spans="1:7" ht="12.75" customHeight="1">
      <c r="A58" s="12" t="s">
        <v>330</v>
      </c>
      <c r="B58" s="69" t="s">
        <v>46</v>
      </c>
      <c r="C58" s="32">
        <v>4702.91</v>
      </c>
      <c r="D58" s="32" t="s">
        <v>115</v>
      </c>
      <c r="E58" s="32">
        <v>27200.97</v>
      </c>
      <c r="F58" s="207">
        <f t="shared" si="0"/>
        <v>578.3859355165206</v>
      </c>
      <c r="G58" s="207"/>
    </row>
    <row r="59" spans="1:7" ht="12.75" customHeight="1">
      <c r="A59" s="12" t="s">
        <v>331</v>
      </c>
      <c r="B59" s="69" t="s">
        <v>332</v>
      </c>
      <c r="C59" s="32">
        <v>152.24</v>
      </c>
      <c r="D59" s="32" t="s">
        <v>115</v>
      </c>
      <c r="E59" s="32">
        <v>62.23</v>
      </c>
      <c r="F59" s="207">
        <f t="shared" si="0"/>
        <v>40.87624802942722</v>
      </c>
      <c r="G59" s="207"/>
    </row>
    <row r="60" spans="1:7" ht="12.75" customHeight="1">
      <c r="A60" s="12" t="s">
        <v>333</v>
      </c>
      <c r="B60" s="69" t="s">
        <v>334</v>
      </c>
      <c r="C60" s="32">
        <v>16707.48</v>
      </c>
      <c r="D60" s="32" t="s">
        <v>115</v>
      </c>
      <c r="E60" s="32">
        <v>16665.94</v>
      </c>
      <c r="F60" s="207">
        <f t="shared" si="0"/>
        <v>99.7513688479651</v>
      </c>
      <c r="G60" s="207"/>
    </row>
    <row r="61" spans="1:7" ht="12.75" customHeight="1">
      <c r="A61" s="15" t="s">
        <v>335</v>
      </c>
      <c r="B61" s="68" t="s">
        <v>336</v>
      </c>
      <c r="C61" s="14">
        <f>C62+C64+C67</f>
        <v>266527.16</v>
      </c>
      <c r="D61" s="14">
        <f>D62+D64+D67</f>
        <v>5186565</v>
      </c>
      <c r="E61" s="14">
        <f>E62+E64+E67</f>
        <v>2375622.36</v>
      </c>
      <c r="F61" s="335">
        <f t="shared" si="0"/>
        <v>891.3246815071305</v>
      </c>
      <c r="G61" s="335">
        <f>E61/D61*100</f>
        <v>45.80338547767164</v>
      </c>
    </row>
    <row r="62" spans="1:7" ht="12.75" customHeight="1">
      <c r="A62" s="15" t="s">
        <v>337</v>
      </c>
      <c r="B62" s="68" t="s">
        <v>338</v>
      </c>
      <c r="C62" s="14">
        <f>C63</f>
        <v>240000</v>
      </c>
      <c r="D62" s="346">
        <v>607000</v>
      </c>
      <c r="E62" s="14">
        <f>E63</f>
        <v>270000</v>
      </c>
      <c r="F62" s="335">
        <f t="shared" si="0"/>
        <v>112.5</v>
      </c>
      <c r="G62" s="335">
        <f>E62/D62*100</f>
        <v>44.481054365733115</v>
      </c>
    </row>
    <row r="63" spans="1:7" ht="12.75" customHeight="1">
      <c r="A63" s="12" t="s">
        <v>339</v>
      </c>
      <c r="B63" s="69" t="s">
        <v>338</v>
      </c>
      <c r="C63" s="32">
        <v>240000</v>
      </c>
      <c r="D63" s="32" t="s">
        <v>115</v>
      </c>
      <c r="E63" s="32">
        <v>270000</v>
      </c>
      <c r="F63" s="207">
        <f t="shared" si="0"/>
        <v>112.5</v>
      </c>
      <c r="G63" s="207"/>
    </row>
    <row r="64" spans="1:7" ht="12.75" customHeight="1">
      <c r="A64" s="15" t="s">
        <v>340</v>
      </c>
      <c r="B64" s="68" t="s">
        <v>74</v>
      </c>
      <c r="C64" s="14">
        <f>SUM(C65:C66)</f>
        <v>26527.16</v>
      </c>
      <c r="D64" s="346">
        <v>4384065</v>
      </c>
      <c r="E64" s="14">
        <f>SUM(E65:E66)</f>
        <v>2105622.36</v>
      </c>
      <c r="F64" s="335">
        <f t="shared" si="0"/>
        <v>7937.609453857857</v>
      </c>
      <c r="G64" s="335">
        <f>E64/D64*100</f>
        <v>48.02899500805759</v>
      </c>
    </row>
    <row r="65" spans="1:7" ht="12.75" customHeight="1">
      <c r="A65" s="12" t="s">
        <v>341</v>
      </c>
      <c r="B65" s="69" t="s">
        <v>342</v>
      </c>
      <c r="C65" s="32">
        <v>26527.16</v>
      </c>
      <c r="D65" s="32" t="s">
        <v>115</v>
      </c>
      <c r="E65" s="32">
        <v>77002.27</v>
      </c>
      <c r="F65" s="207">
        <f t="shared" si="0"/>
        <v>290.27709713365476</v>
      </c>
      <c r="G65" s="207"/>
    </row>
    <row r="66" spans="1:7" ht="12.75" customHeight="1">
      <c r="A66" s="12" t="s">
        <v>343</v>
      </c>
      <c r="B66" s="69" t="s">
        <v>75</v>
      </c>
      <c r="C66" s="32">
        <v>0</v>
      </c>
      <c r="D66" s="32" t="s">
        <v>115</v>
      </c>
      <c r="E66" s="32">
        <v>2028620.09</v>
      </c>
      <c r="F66" s="207" t="s">
        <v>1208</v>
      </c>
      <c r="G66" s="207"/>
    </row>
    <row r="67" spans="1:7" ht="12.75" customHeight="1">
      <c r="A67" s="15" t="s">
        <v>631</v>
      </c>
      <c r="B67" s="70" t="s">
        <v>632</v>
      </c>
      <c r="C67" s="14">
        <f>C68</f>
        <v>0</v>
      </c>
      <c r="D67" s="346">
        <v>195500</v>
      </c>
      <c r="E67" s="14">
        <f>E68</f>
        <v>0</v>
      </c>
      <c r="F67" s="76" t="s">
        <v>1208</v>
      </c>
      <c r="G67" s="335">
        <f>E67/D67*100</f>
        <v>0</v>
      </c>
    </row>
    <row r="68" spans="1:7" ht="12.75" customHeight="1">
      <c r="A68" s="12" t="s">
        <v>633</v>
      </c>
      <c r="B68" s="69" t="s">
        <v>632</v>
      </c>
      <c r="C68" s="21">
        <v>0</v>
      </c>
      <c r="D68" s="21"/>
      <c r="E68" s="21">
        <v>0</v>
      </c>
      <c r="F68" s="77" t="s">
        <v>1208</v>
      </c>
      <c r="G68" s="336"/>
    </row>
    <row r="69" spans="1:7" ht="12.75" customHeight="1">
      <c r="A69" s="15" t="s">
        <v>344</v>
      </c>
      <c r="B69" s="68" t="s">
        <v>59</v>
      </c>
      <c r="C69" s="14">
        <f>C70+C73+C76</f>
        <v>2142303.82</v>
      </c>
      <c r="D69" s="14">
        <f>D70+D73+D76</f>
        <v>4023877</v>
      </c>
      <c r="E69" s="14">
        <f>E70+E73+E76</f>
        <v>1632245.36</v>
      </c>
      <c r="F69" s="335">
        <f t="shared" si="0"/>
        <v>76.19112400219686</v>
      </c>
      <c r="G69" s="335">
        <f>E69/D69*100</f>
        <v>40.56399735876619</v>
      </c>
    </row>
    <row r="70" spans="1:7" ht="12.75" customHeight="1">
      <c r="A70" s="15" t="s">
        <v>345</v>
      </c>
      <c r="B70" s="68" t="s">
        <v>346</v>
      </c>
      <c r="C70" s="14">
        <f>SUM(C71:C72)</f>
        <v>815689.11</v>
      </c>
      <c r="D70" s="346">
        <v>674580</v>
      </c>
      <c r="E70" s="14">
        <f>SUM(E71:E72)</f>
        <v>328678.71</v>
      </c>
      <c r="F70" s="335">
        <f t="shared" si="0"/>
        <v>40.29460562492982</v>
      </c>
      <c r="G70" s="335">
        <f>E70/D70*100</f>
        <v>48.72345904118119</v>
      </c>
    </row>
    <row r="71" spans="1:7" ht="12.75" customHeight="1">
      <c r="A71" s="12" t="s">
        <v>347</v>
      </c>
      <c r="B71" s="69" t="s">
        <v>348</v>
      </c>
      <c r="C71" s="32">
        <v>80038.63</v>
      </c>
      <c r="D71" s="32" t="s">
        <v>115</v>
      </c>
      <c r="E71" s="32">
        <v>111672.54</v>
      </c>
      <c r="F71" s="207">
        <f t="shared" si="0"/>
        <v>139.52330268521587</v>
      </c>
      <c r="G71" s="207"/>
    </row>
    <row r="72" spans="1:7" ht="12.75" customHeight="1">
      <c r="A72" s="12" t="s">
        <v>349</v>
      </c>
      <c r="B72" s="69" t="s">
        <v>350</v>
      </c>
      <c r="C72" s="32">
        <v>735650.48</v>
      </c>
      <c r="D72" s="32" t="s">
        <v>115</v>
      </c>
      <c r="E72" s="32">
        <v>217006.17</v>
      </c>
      <c r="F72" s="207">
        <f aca="true" t="shared" si="1" ref="F72:F124">E72/C72*100</f>
        <v>29.49854256874814</v>
      </c>
      <c r="G72" s="207"/>
    </row>
    <row r="73" spans="1:7" ht="12.75" customHeight="1">
      <c r="A73" s="15" t="s">
        <v>351</v>
      </c>
      <c r="B73" s="68" t="s">
        <v>60</v>
      </c>
      <c r="C73" s="14">
        <f>SUM(C74:C75)</f>
        <v>1326614.71</v>
      </c>
      <c r="D73" s="346">
        <v>3195647</v>
      </c>
      <c r="E73" s="14">
        <f>SUM(E74:E75)</f>
        <v>1227181.55</v>
      </c>
      <c r="F73" s="335">
        <f t="shared" si="1"/>
        <v>92.50474465189671</v>
      </c>
      <c r="G73" s="335">
        <f>E73/D73*100</f>
        <v>38.40166169792846</v>
      </c>
    </row>
    <row r="74" spans="1:7" ht="12.75" customHeight="1">
      <c r="A74" s="12" t="s">
        <v>352</v>
      </c>
      <c r="B74" s="69" t="s">
        <v>61</v>
      </c>
      <c r="C74" s="32">
        <v>926614.71</v>
      </c>
      <c r="D74" s="32" t="s">
        <v>115</v>
      </c>
      <c r="E74" s="32">
        <v>1027181.55</v>
      </c>
      <c r="F74" s="207">
        <f t="shared" si="1"/>
        <v>110.85314520854088</v>
      </c>
      <c r="G74" s="207"/>
    </row>
    <row r="75" spans="1:7" ht="12.75" customHeight="1">
      <c r="A75" s="12" t="s">
        <v>353</v>
      </c>
      <c r="B75" s="69" t="s">
        <v>62</v>
      </c>
      <c r="C75" s="32">
        <v>400000</v>
      </c>
      <c r="D75" s="32" t="s">
        <v>115</v>
      </c>
      <c r="E75" s="32">
        <v>200000</v>
      </c>
      <c r="F75" s="207">
        <f t="shared" si="1"/>
        <v>50</v>
      </c>
      <c r="G75" s="207"/>
    </row>
    <row r="76" spans="1:7" ht="12.75" customHeight="1">
      <c r="A76" s="3" t="s">
        <v>1223</v>
      </c>
      <c r="B76" s="3" t="s">
        <v>1214</v>
      </c>
      <c r="C76" s="14">
        <f>C77</f>
        <v>0</v>
      </c>
      <c r="D76" s="346">
        <v>153650</v>
      </c>
      <c r="E76" s="14">
        <f>E77</f>
        <v>76385.1</v>
      </c>
      <c r="F76" s="76" t="s">
        <v>1208</v>
      </c>
      <c r="G76" s="335">
        <f>E76/D76*100</f>
        <v>49.71369996745851</v>
      </c>
    </row>
    <row r="77" spans="1:7" ht="12.75" customHeight="1">
      <c r="A77" s="11" t="s">
        <v>1224</v>
      </c>
      <c r="B77" s="61" t="s">
        <v>1216</v>
      </c>
      <c r="C77" s="32">
        <v>0</v>
      </c>
      <c r="D77" s="32" t="s">
        <v>115</v>
      </c>
      <c r="E77" s="32">
        <v>76385.1</v>
      </c>
      <c r="F77" s="207" t="s">
        <v>1208</v>
      </c>
      <c r="G77" s="207"/>
    </row>
    <row r="78" spans="1:7" ht="12.75" customHeight="1">
      <c r="A78" s="15" t="s">
        <v>354</v>
      </c>
      <c r="B78" s="68" t="s">
        <v>355</v>
      </c>
      <c r="C78" s="14">
        <f>C79</f>
        <v>3553798.58</v>
      </c>
      <c r="D78" s="14">
        <f>D79</f>
        <v>9386252</v>
      </c>
      <c r="E78" s="14">
        <f>E79</f>
        <v>3610113.26</v>
      </c>
      <c r="F78" s="335">
        <f t="shared" si="1"/>
        <v>101.5846334206144</v>
      </c>
      <c r="G78" s="335">
        <f>E78/D78*100</f>
        <v>38.461712513152214</v>
      </c>
    </row>
    <row r="79" spans="1:7" ht="12.75" customHeight="1">
      <c r="A79" s="15" t="s">
        <v>356</v>
      </c>
      <c r="B79" s="68" t="s">
        <v>357</v>
      </c>
      <c r="C79" s="14">
        <f>SUM(C80:C81)</f>
        <v>3553798.58</v>
      </c>
      <c r="D79" s="346">
        <v>9386252</v>
      </c>
      <c r="E79" s="14">
        <f>SUM(E80:E81)</f>
        <v>3610113.26</v>
      </c>
      <c r="F79" s="335">
        <f t="shared" si="1"/>
        <v>101.5846334206144</v>
      </c>
      <c r="G79" s="335">
        <f>E79/D79*100</f>
        <v>38.461712513152214</v>
      </c>
    </row>
    <row r="80" spans="1:7" ht="12.75" customHeight="1">
      <c r="A80" s="12" t="s">
        <v>358</v>
      </c>
      <c r="B80" s="69" t="s">
        <v>359</v>
      </c>
      <c r="C80" s="32">
        <v>1360457.54</v>
      </c>
      <c r="D80" s="32" t="s">
        <v>115</v>
      </c>
      <c r="E80" s="32">
        <v>1464790.42</v>
      </c>
      <c r="F80" s="207">
        <f t="shared" si="1"/>
        <v>107.66895525456826</v>
      </c>
      <c r="G80" s="207"/>
    </row>
    <row r="81" spans="1:7" ht="12.75" customHeight="1">
      <c r="A81" s="12" t="s">
        <v>360</v>
      </c>
      <c r="B81" s="69" t="s">
        <v>361</v>
      </c>
      <c r="C81" s="32">
        <v>2193341.04</v>
      </c>
      <c r="D81" s="32" t="s">
        <v>115</v>
      </c>
      <c r="E81" s="32">
        <v>2145322.84</v>
      </c>
      <c r="F81" s="207">
        <f t="shared" si="1"/>
        <v>97.81072805713788</v>
      </c>
      <c r="G81" s="207"/>
    </row>
    <row r="82" spans="1:7" ht="12.75" customHeight="1">
      <c r="A82" s="15" t="s">
        <v>362</v>
      </c>
      <c r="B82" s="68" t="s">
        <v>363</v>
      </c>
      <c r="C82" s="14">
        <f>C83+C87+C89+C91</f>
        <v>9221359.37</v>
      </c>
      <c r="D82" s="14">
        <f>D83+D87+D89+D91</f>
        <v>24293274</v>
      </c>
      <c r="E82" s="14">
        <f>E83+E87+E89+E91</f>
        <v>10307674.64</v>
      </c>
      <c r="F82" s="335">
        <f t="shared" si="1"/>
        <v>111.78042440829417</v>
      </c>
      <c r="G82" s="335">
        <f>E82/D82*100</f>
        <v>42.43015840516186</v>
      </c>
    </row>
    <row r="83" spans="1:7" ht="12.75" customHeight="1">
      <c r="A83" s="15" t="s">
        <v>364</v>
      </c>
      <c r="B83" s="68" t="s">
        <v>205</v>
      </c>
      <c r="C83" s="14">
        <f>SUM(C84:C86)</f>
        <v>6766842.43</v>
      </c>
      <c r="D83" s="346">
        <v>12091700</v>
      </c>
      <c r="E83" s="14">
        <f>SUM(E84:E86)</f>
        <v>4903767.7</v>
      </c>
      <c r="F83" s="335">
        <f t="shared" si="1"/>
        <v>72.46759106226153</v>
      </c>
      <c r="G83" s="335">
        <f>E83/D83*100</f>
        <v>40.554824383668134</v>
      </c>
    </row>
    <row r="84" spans="1:7" ht="12.75" customHeight="1">
      <c r="A84" s="12" t="s">
        <v>365</v>
      </c>
      <c r="B84" s="69" t="s">
        <v>366</v>
      </c>
      <c r="C84" s="32">
        <v>6705403.43</v>
      </c>
      <c r="D84" s="32" t="s">
        <v>115</v>
      </c>
      <c r="E84" s="32">
        <v>4878767.7</v>
      </c>
      <c r="F84" s="207">
        <f t="shared" si="1"/>
        <v>72.75874972969375</v>
      </c>
      <c r="G84" s="207"/>
    </row>
    <row r="85" spans="1:7" ht="12.75" customHeight="1">
      <c r="A85" s="62" t="s">
        <v>367</v>
      </c>
      <c r="B85" s="375" t="s">
        <v>368</v>
      </c>
      <c r="C85" s="32">
        <v>59080</v>
      </c>
      <c r="D85" s="32"/>
      <c r="E85" s="32"/>
      <c r="F85" s="207"/>
      <c r="G85" s="207"/>
    </row>
    <row r="86" spans="1:7" ht="12.75" customHeight="1">
      <c r="A86" s="12" t="s">
        <v>634</v>
      </c>
      <c r="B86" s="69" t="s">
        <v>635</v>
      </c>
      <c r="C86" s="32">
        <v>2359</v>
      </c>
      <c r="D86" s="32" t="s">
        <v>115</v>
      </c>
      <c r="E86" s="32">
        <v>25000</v>
      </c>
      <c r="F86" s="207">
        <f t="shared" si="1"/>
        <v>1059.77108944468</v>
      </c>
      <c r="G86" s="207"/>
    </row>
    <row r="87" spans="1:7" ht="12.75" customHeight="1">
      <c r="A87" s="15" t="s">
        <v>369</v>
      </c>
      <c r="B87" s="68" t="s">
        <v>206</v>
      </c>
      <c r="C87" s="14">
        <f>C88</f>
        <v>412210</v>
      </c>
      <c r="D87" s="346">
        <v>2253500</v>
      </c>
      <c r="E87" s="14">
        <f>E88</f>
        <v>0</v>
      </c>
      <c r="F87" s="335">
        <f t="shared" si="1"/>
        <v>0</v>
      </c>
      <c r="G87" s="335">
        <f>E87/D87*100</f>
        <v>0</v>
      </c>
    </row>
    <row r="88" spans="1:7" ht="12.75" customHeight="1">
      <c r="A88" s="12" t="s">
        <v>370</v>
      </c>
      <c r="B88" s="69" t="s">
        <v>371</v>
      </c>
      <c r="C88" s="32">
        <v>412210</v>
      </c>
      <c r="D88" s="32" t="s">
        <v>115</v>
      </c>
      <c r="E88" s="32">
        <v>0</v>
      </c>
      <c r="F88" s="207">
        <f t="shared" si="1"/>
        <v>0</v>
      </c>
      <c r="G88" s="207"/>
    </row>
    <row r="89" spans="1:7" ht="12.75" customHeight="1">
      <c r="A89" s="15" t="s">
        <v>372</v>
      </c>
      <c r="B89" s="68" t="s">
        <v>373</v>
      </c>
      <c r="C89" s="14">
        <f>C90</f>
        <v>0</v>
      </c>
      <c r="D89" s="346">
        <v>295074</v>
      </c>
      <c r="E89" s="14">
        <f>E90</f>
        <v>0</v>
      </c>
      <c r="F89" s="76" t="s">
        <v>1208</v>
      </c>
      <c r="G89" s="335">
        <f>E89/D89*100</f>
        <v>0</v>
      </c>
    </row>
    <row r="90" spans="1:7" ht="12.75" customHeight="1">
      <c r="A90" s="12" t="s">
        <v>374</v>
      </c>
      <c r="B90" s="69" t="s">
        <v>375</v>
      </c>
      <c r="C90" s="21">
        <v>0</v>
      </c>
      <c r="D90" s="21"/>
      <c r="E90" s="21">
        <v>0</v>
      </c>
      <c r="F90" s="77" t="s">
        <v>1208</v>
      </c>
      <c r="G90" s="336"/>
    </row>
    <row r="91" spans="1:7" ht="12.75" customHeight="1">
      <c r="A91" s="15" t="s">
        <v>376</v>
      </c>
      <c r="B91" s="68" t="s">
        <v>377</v>
      </c>
      <c r="C91" s="14">
        <f>SUM(C92:C93)</f>
        <v>2042306.94</v>
      </c>
      <c r="D91" s="346">
        <v>9653000</v>
      </c>
      <c r="E91" s="14">
        <f>E92</f>
        <v>5403906.94</v>
      </c>
      <c r="F91" s="335">
        <f t="shared" si="1"/>
        <v>264.59817739247364</v>
      </c>
      <c r="G91" s="335">
        <f>E91/D91*100</f>
        <v>55.9816320314928</v>
      </c>
    </row>
    <row r="92" spans="1:7" ht="12.75" customHeight="1">
      <c r="A92" s="12" t="s">
        <v>378</v>
      </c>
      <c r="B92" s="69" t="s">
        <v>36</v>
      </c>
      <c r="C92" s="32">
        <v>1928106.94</v>
      </c>
      <c r="D92" s="32" t="s">
        <v>115</v>
      </c>
      <c r="E92" s="32">
        <v>5403906.94</v>
      </c>
      <c r="F92" s="207">
        <f t="shared" si="1"/>
        <v>280.27008398196006</v>
      </c>
      <c r="G92" s="207"/>
    </row>
    <row r="93" spans="1:7" ht="12.75" customHeight="1">
      <c r="A93" s="62" t="s">
        <v>1488</v>
      </c>
      <c r="B93" s="375" t="s">
        <v>1489</v>
      </c>
      <c r="C93" s="32">
        <v>114200</v>
      </c>
      <c r="D93" s="32"/>
      <c r="E93" s="32">
        <v>0</v>
      </c>
      <c r="F93" s="207"/>
      <c r="G93" s="207"/>
    </row>
    <row r="94" spans="1:7" s="7" customFormat="1" ht="12.75" customHeight="1">
      <c r="A94" s="12"/>
      <c r="B94" s="69"/>
      <c r="C94" s="21"/>
      <c r="D94" s="21"/>
      <c r="E94" s="12"/>
      <c r="F94" s="336"/>
      <c r="G94" s="336"/>
    </row>
    <row r="95" spans="1:7" s="8" customFormat="1" ht="12.75" customHeight="1">
      <c r="A95" s="49" t="s">
        <v>379</v>
      </c>
      <c r="B95" s="67" t="s">
        <v>636</v>
      </c>
      <c r="C95" s="50">
        <f>C96+C102+C122</f>
        <v>19742879.869999997</v>
      </c>
      <c r="D95" s="50">
        <f>D96+D102+D122</f>
        <v>76669702</v>
      </c>
      <c r="E95" s="50">
        <f>E96+E102+E122</f>
        <v>11993134.05</v>
      </c>
      <c r="F95" s="333">
        <f t="shared" si="1"/>
        <v>60.7466293112789</v>
      </c>
      <c r="G95" s="333">
        <f>E95/D95*100</f>
        <v>15.642599015188557</v>
      </c>
    </row>
    <row r="96" spans="1:7" s="7" customFormat="1" ht="12.75" customHeight="1">
      <c r="A96" s="15" t="s">
        <v>380</v>
      </c>
      <c r="B96" s="68" t="s">
        <v>381</v>
      </c>
      <c r="C96" s="14">
        <f>C97+C99</f>
        <v>786512.78</v>
      </c>
      <c r="D96" s="14">
        <f>D97+D99</f>
        <v>13870000</v>
      </c>
      <c r="E96" s="14">
        <f>E97+E99</f>
        <v>1711597.55</v>
      </c>
      <c r="F96" s="335">
        <f t="shared" si="1"/>
        <v>217.6185299875229</v>
      </c>
      <c r="G96" s="335">
        <f>E96/D96*100</f>
        <v>12.34028514780101</v>
      </c>
    </row>
    <row r="97" spans="1:7" ht="12.75" customHeight="1">
      <c r="A97" s="15" t="s">
        <v>382</v>
      </c>
      <c r="B97" s="68" t="s">
        <v>383</v>
      </c>
      <c r="C97" s="346">
        <f>C98</f>
        <v>528703.29</v>
      </c>
      <c r="D97" s="346">
        <v>8300000</v>
      </c>
      <c r="E97" s="346">
        <f>E98</f>
        <v>1689313.05</v>
      </c>
      <c r="F97" s="347">
        <f t="shared" si="1"/>
        <v>319.52005632497577</v>
      </c>
      <c r="G97" s="347">
        <f>E97/D97*100</f>
        <v>20.353169277108435</v>
      </c>
    </row>
    <row r="98" spans="1:7" ht="12.75" customHeight="1">
      <c r="A98" s="12" t="s">
        <v>384</v>
      </c>
      <c r="B98" s="69" t="s">
        <v>222</v>
      </c>
      <c r="C98" s="32">
        <v>528703.29</v>
      </c>
      <c r="D98" s="32" t="s">
        <v>115</v>
      </c>
      <c r="E98" s="32">
        <v>1689313.05</v>
      </c>
      <c r="F98" s="207">
        <f t="shared" si="1"/>
        <v>319.52005632497577</v>
      </c>
      <c r="G98" s="207"/>
    </row>
    <row r="99" spans="1:7" ht="12.75" customHeight="1">
      <c r="A99" s="15" t="s">
        <v>385</v>
      </c>
      <c r="B99" s="68" t="s">
        <v>386</v>
      </c>
      <c r="C99" s="346">
        <f>SUM(C100:C101)</f>
        <v>257809.49</v>
      </c>
      <c r="D99" s="346">
        <v>5570000</v>
      </c>
      <c r="E99" s="346">
        <f>SUM(E100:E101)</f>
        <v>22284.5</v>
      </c>
      <c r="F99" s="347">
        <f t="shared" si="1"/>
        <v>8.64378576599333</v>
      </c>
      <c r="G99" s="347">
        <f>E99/D99*100</f>
        <v>0.40008078994614005</v>
      </c>
    </row>
    <row r="100" spans="1:7" ht="12.75" customHeight="1">
      <c r="A100" s="12" t="s">
        <v>387</v>
      </c>
      <c r="B100" s="69" t="s">
        <v>388</v>
      </c>
      <c r="C100" s="32">
        <v>104827.34</v>
      </c>
      <c r="D100" s="32" t="s">
        <v>115</v>
      </c>
      <c r="E100" s="32">
        <v>0</v>
      </c>
      <c r="F100" s="207" t="s">
        <v>1208</v>
      </c>
      <c r="G100" s="207"/>
    </row>
    <row r="101" spans="1:7" ht="12.75" customHeight="1">
      <c r="A101" s="12" t="s">
        <v>389</v>
      </c>
      <c r="B101" s="69" t="s">
        <v>390</v>
      </c>
      <c r="C101" s="32">
        <v>152982.15</v>
      </c>
      <c r="D101" s="32" t="s">
        <v>115</v>
      </c>
      <c r="E101" s="32">
        <v>22284.5</v>
      </c>
      <c r="F101" s="207">
        <f t="shared" si="1"/>
        <v>14.56673213182061</v>
      </c>
      <c r="G101" s="207"/>
    </row>
    <row r="102" spans="1:7" ht="12.75" customHeight="1">
      <c r="A102" s="15" t="s">
        <v>391</v>
      </c>
      <c r="B102" s="68" t="s">
        <v>392</v>
      </c>
      <c r="C102" s="14">
        <f>C103+C107+C113+C115+C118</f>
        <v>14093202.11</v>
      </c>
      <c r="D102" s="14">
        <f>D103+D107+D113+D115+D118</f>
        <v>58396632</v>
      </c>
      <c r="E102" s="14">
        <f>E103+E107+E113+E115+E118</f>
        <v>8880528.31</v>
      </c>
      <c r="F102" s="335">
        <f t="shared" si="1"/>
        <v>63.012850030006426</v>
      </c>
      <c r="G102" s="335">
        <f>E102/D102*100</f>
        <v>15.207261113962875</v>
      </c>
    </row>
    <row r="103" spans="1:7" ht="12.75" customHeight="1">
      <c r="A103" s="15" t="s">
        <v>393</v>
      </c>
      <c r="B103" s="68" t="s">
        <v>394</v>
      </c>
      <c r="C103" s="346">
        <f>SUM(C104:C106)</f>
        <v>12277370.53</v>
      </c>
      <c r="D103" s="346">
        <v>49918220</v>
      </c>
      <c r="E103" s="346">
        <f>SUM(E104:E106)</f>
        <v>7023221.95</v>
      </c>
      <c r="F103" s="347">
        <f t="shared" si="1"/>
        <v>57.20461016337837</v>
      </c>
      <c r="G103" s="347">
        <f>E103/D103*100</f>
        <v>14.069455902073432</v>
      </c>
    </row>
    <row r="104" spans="1:7" ht="12.75" customHeight="1">
      <c r="A104" s="12" t="s">
        <v>395</v>
      </c>
      <c r="B104" s="69" t="s">
        <v>230</v>
      </c>
      <c r="C104" s="32">
        <v>2837882.5</v>
      </c>
      <c r="D104" s="32" t="s">
        <v>115</v>
      </c>
      <c r="E104" s="32">
        <v>0</v>
      </c>
      <c r="F104" s="207" t="s">
        <v>1208</v>
      </c>
      <c r="G104" s="207"/>
    </row>
    <row r="105" spans="1:7" ht="12.75" customHeight="1">
      <c r="A105" s="12" t="s">
        <v>396</v>
      </c>
      <c r="B105" s="69" t="s">
        <v>397</v>
      </c>
      <c r="C105" s="32">
        <v>9019092.04</v>
      </c>
      <c r="D105" s="32" t="s">
        <v>115</v>
      </c>
      <c r="E105" s="32">
        <v>3404016.43</v>
      </c>
      <c r="F105" s="207">
        <f t="shared" si="1"/>
        <v>37.742340525000344</v>
      </c>
      <c r="G105" s="207"/>
    </row>
    <row r="106" spans="1:7" s="8" customFormat="1" ht="12.75" customHeight="1">
      <c r="A106" s="12" t="s">
        <v>398</v>
      </c>
      <c r="B106" s="69" t="s">
        <v>231</v>
      </c>
      <c r="C106" s="32">
        <v>420395.99</v>
      </c>
      <c r="D106" s="32" t="s">
        <v>115</v>
      </c>
      <c r="E106" s="32">
        <v>3619205.52</v>
      </c>
      <c r="F106" s="207">
        <f t="shared" si="1"/>
        <v>860.9039110958217</v>
      </c>
      <c r="G106" s="207"/>
    </row>
    <row r="107" spans="1:7" s="8" customFormat="1" ht="12.75" customHeight="1">
      <c r="A107" s="15" t="s">
        <v>399</v>
      </c>
      <c r="B107" s="68" t="s">
        <v>400</v>
      </c>
      <c r="C107" s="346">
        <f>SUM(C108:C112)</f>
        <v>1432098</v>
      </c>
      <c r="D107" s="346">
        <v>3662730</v>
      </c>
      <c r="E107" s="346">
        <f>SUM(E108:E112)</f>
        <v>1497359.3599999999</v>
      </c>
      <c r="F107" s="347">
        <f t="shared" si="1"/>
        <v>104.55704567704164</v>
      </c>
      <c r="G107" s="347">
        <f>E107/D107*100</f>
        <v>40.88096474487609</v>
      </c>
    </row>
    <row r="108" spans="1:7" ht="12.75" customHeight="1">
      <c r="A108" s="12" t="s">
        <v>401</v>
      </c>
      <c r="B108" s="69" t="s">
        <v>232</v>
      </c>
      <c r="C108" s="32">
        <v>703654.06</v>
      </c>
      <c r="D108" s="32" t="s">
        <v>115</v>
      </c>
      <c r="E108" s="32">
        <v>284488.78</v>
      </c>
      <c r="F108" s="207">
        <f t="shared" si="1"/>
        <v>40.43020514938833</v>
      </c>
      <c r="G108" s="207"/>
    </row>
    <row r="109" spans="1:7" ht="12.75" customHeight="1">
      <c r="A109" s="12" t="s">
        <v>402</v>
      </c>
      <c r="B109" s="69" t="s">
        <v>233</v>
      </c>
      <c r="C109" s="32">
        <v>5968.5</v>
      </c>
      <c r="D109" s="32" t="s">
        <v>115</v>
      </c>
      <c r="E109" s="32">
        <v>1914.42</v>
      </c>
      <c r="F109" s="207">
        <f t="shared" si="1"/>
        <v>32.07539582809751</v>
      </c>
      <c r="G109" s="207"/>
    </row>
    <row r="110" spans="1:7" ht="12.75" customHeight="1">
      <c r="A110" s="12" t="s">
        <v>403</v>
      </c>
      <c r="B110" s="69" t="s">
        <v>404</v>
      </c>
      <c r="C110" s="32">
        <v>39504.13</v>
      </c>
      <c r="D110" s="32" t="s">
        <v>115</v>
      </c>
      <c r="E110" s="32">
        <v>11755.21</v>
      </c>
      <c r="F110" s="207">
        <f t="shared" si="1"/>
        <v>29.756914023926107</v>
      </c>
      <c r="G110" s="207"/>
    </row>
    <row r="111" spans="1:7" ht="12.75" customHeight="1">
      <c r="A111" s="12" t="s">
        <v>405</v>
      </c>
      <c r="B111" s="69" t="s">
        <v>234</v>
      </c>
      <c r="C111" s="32">
        <v>20729.45</v>
      </c>
      <c r="D111" s="32" t="s">
        <v>115</v>
      </c>
      <c r="E111" s="32">
        <v>19250</v>
      </c>
      <c r="F111" s="207">
        <f t="shared" si="1"/>
        <v>92.86305232410893</v>
      </c>
      <c r="G111" s="207"/>
    </row>
    <row r="112" spans="1:7" ht="12.75" customHeight="1">
      <c r="A112" s="12" t="s">
        <v>406</v>
      </c>
      <c r="B112" s="69" t="s">
        <v>235</v>
      </c>
      <c r="C112" s="32">
        <v>662241.86</v>
      </c>
      <c r="D112" s="32" t="s">
        <v>115</v>
      </c>
      <c r="E112" s="32">
        <v>1179950.95</v>
      </c>
      <c r="F112" s="207">
        <f t="shared" si="1"/>
        <v>178.17522891108092</v>
      </c>
      <c r="G112" s="207"/>
    </row>
    <row r="113" spans="1:7" ht="12.75" customHeight="1">
      <c r="A113" s="15" t="s">
        <v>407</v>
      </c>
      <c r="B113" s="68" t="s">
        <v>408</v>
      </c>
      <c r="C113" s="346">
        <f>C114</f>
        <v>7500</v>
      </c>
      <c r="D113" s="346">
        <v>1019900</v>
      </c>
      <c r="E113" s="346">
        <f>E114</f>
        <v>0</v>
      </c>
      <c r="F113" s="347">
        <f t="shared" si="1"/>
        <v>0</v>
      </c>
      <c r="G113" s="347">
        <f>E113/D113*100</f>
        <v>0</v>
      </c>
    </row>
    <row r="114" spans="1:7" ht="12.75" customHeight="1">
      <c r="A114" s="12" t="s">
        <v>409</v>
      </c>
      <c r="B114" s="69" t="s">
        <v>239</v>
      </c>
      <c r="C114" s="32">
        <v>7500</v>
      </c>
      <c r="D114" s="32" t="s">
        <v>115</v>
      </c>
      <c r="E114" s="32">
        <v>0</v>
      </c>
      <c r="F114" s="207">
        <f t="shared" si="1"/>
        <v>0</v>
      </c>
      <c r="G114" s="207"/>
    </row>
    <row r="115" spans="1:7" ht="12.75" customHeight="1">
      <c r="A115" s="15" t="s">
        <v>410</v>
      </c>
      <c r="B115" s="68" t="s">
        <v>411</v>
      </c>
      <c r="C115" s="346">
        <f>SUM(C116:C117)</f>
        <v>135556.74</v>
      </c>
      <c r="D115" s="346">
        <v>1843782</v>
      </c>
      <c r="E115" s="346">
        <f>SUM(E116:E117)</f>
        <v>107322</v>
      </c>
      <c r="F115" s="347">
        <f t="shared" si="1"/>
        <v>79.171275437872</v>
      </c>
      <c r="G115" s="347">
        <f>E115/D115*100</f>
        <v>5.820753212690003</v>
      </c>
    </row>
    <row r="116" spans="1:7" ht="12.75" customHeight="1">
      <c r="A116" s="12" t="s">
        <v>412</v>
      </c>
      <c r="B116" s="69" t="s">
        <v>413</v>
      </c>
      <c r="C116" s="32">
        <v>135156.74</v>
      </c>
      <c r="D116" s="32" t="s">
        <v>115</v>
      </c>
      <c r="E116" s="32">
        <v>101701.35</v>
      </c>
      <c r="F116" s="207">
        <f t="shared" si="1"/>
        <v>75.24696881561364</v>
      </c>
      <c r="G116" s="207"/>
    </row>
    <row r="117" spans="1:7" ht="12.75" customHeight="1">
      <c r="A117" s="62" t="s">
        <v>415</v>
      </c>
      <c r="B117" s="69" t="s">
        <v>416</v>
      </c>
      <c r="C117" s="32">
        <v>400</v>
      </c>
      <c r="D117" s="32" t="s">
        <v>115</v>
      </c>
      <c r="E117" s="32">
        <v>5620.65</v>
      </c>
      <c r="F117" s="207">
        <f t="shared" si="1"/>
        <v>1405.1625</v>
      </c>
      <c r="G117" s="207"/>
    </row>
    <row r="118" spans="1:7" ht="12.75" customHeight="1">
      <c r="A118" s="15" t="s">
        <v>417</v>
      </c>
      <c r="B118" s="68" t="s">
        <v>418</v>
      </c>
      <c r="C118" s="346">
        <f>SUM(C119:C121)</f>
        <v>240676.84</v>
      </c>
      <c r="D118" s="346">
        <v>1952000</v>
      </c>
      <c r="E118" s="346">
        <f>SUM(E119:E121)</f>
        <v>252625</v>
      </c>
      <c r="F118" s="347">
        <f t="shared" si="1"/>
        <v>104.96439956582444</v>
      </c>
      <c r="G118" s="347">
        <f>E118/D118*100</f>
        <v>12.941854508196721</v>
      </c>
    </row>
    <row r="119" spans="1:7" ht="12.75" customHeight="1">
      <c r="A119" s="12" t="s">
        <v>419</v>
      </c>
      <c r="B119" s="69" t="s">
        <v>420</v>
      </c>
      <c r="C119" s="32">
        <v>19571.43</v>
      </c>
      <c r="D119" s="32" t="s">
        <v>115</v>
      </c>
      <c r="E119" s="32">
        <v>0</v>
      </c>
      <c r="F119" s="207">
        <f t="shared" si="1"/>
        <v>0</v>
      </c>
      <c r="G119" s="207"/>
    </row>
    <row r="120" spans="1:7" ht="12.75" customHeight="1">
      <c r="A120" s="12" t="s">
        <v>421</v>
      </c>
      <c r="B120" s="69" t="s">
        <v>422</v>
      </c>
      <c r="C120" s="32">
        <v>161500</v>
      </c>
      <c r="D120" s="32" t="s">
        <v>115</v>
      </c>
      <c r="E120" s="32">
        <v>193875</v>
      </c>
      <c r="F120" s="207">
        <f t="shared" si="1"/>
        <v>120.04643962848299</v>
      </c>
      <c r="G120" s="207"/>
    </row>
    <row r="121" spans="1:7" ht="12.75" customHeight="1">
      <c r="A121" s="12" t="s">
        <v>423</v>
      </c>
      <c r="B121" s="69" t="s">
        <v>424</v>
      </c>
      <c r="C121" s="32">
        <v>59605.41</v>
      </c>
      <c r="D121" s="32" t="s">
        <v>115</v>
      </c>
      <c r="E121" s="32">
        <v>58750</v>
      </c>
      <c r="F121" s="207">
        <f t="shared" si="1"/>
        <v>98.56487859071852</v>
      </c>
      <c r="G121" s="207"/>
    </row>
    <row r="122" spans="1:7" ht="12.75" customHeight="1">
      <c r="A122" s="15" t="s">
        <v>425</v>
      </c>
      <c r="B122" s="68" t="s">
        <v>426</v>
      </c>
      <c r="C122" s="14">
        <f>C123+C125</f>
        <v>4863164.98</v>
      </c>
      <c r="D122" s="14">
        <f>D123+D125</f>
        <v>4403070</v>
      </c>
      <c r="E122" s="14">
        <f>E123+E125</f>
        <v>1401008.19</v>
      </c>
      <c r="F122" s="335">
        <f t="shared" si="1"/>
        <v>28.808567995569007</v>
      </c>
      <c r="G122" s="335">
        <f>E122/D122*100</f>
        <v>31.81889431691978</v>
      </c>
    </row>
    <row r="123" spans="1:7" ht="12.75" customHeight="1">
      <c r="A123" s="15" t="s">
        <v>427</v>
      </c>
      <c r="B123" s="68" t="s">
        <v>428</v>
      </c>
      <c r="C123" s="346">
        <f>C124</f>
        <v>4863164.98</v>
      </c>
      <c r="D123" s="346">
        <v>4398070</v>
      </c>
      <c r="E123" s="346">
        <f>E124</f>
        <v>1401008.19</v>
      </c>
      <c r="F123" s="347">
        <f t="shared" si="1"/>
        <v>28.808567995569007</v>
      </c>
      <c r="G123" s="347">
        <f>E123/D123*100</f>
        <v>31.855068018471737</v>
      </c>
    </row>
    <row r="124" spans="1:7" ht="12.75" customHeight="1">
      <c r="A124" s="12" t="s">
        <v>429</v>
      </c>
      <c r="B124" s="69" t="s">
        <v>428</v>
      </c>
      <c r="C124" s="32">
        <v>4863164.98</v>
      </c>
      <c r="D124" s="32" t="s">
        <v>115</v>
      </c>
      <c r="E124" s="32">
        <v>1401008.19</v>
      </c>
      <c r="F124" s="207">
        <f t="shared" si="1"/>
        <v>28.808567995569007</v>
      </c>
      <c r="G124" s="207"/>
    </row>
    <row r="125" spans="1:7" ht="12.75" customHeight="1">
      <c r="A125" s="33">
        <v>452</v>
      </c>
      <c r="B125" s="68" t="s">
        <v>1053</v>
      </c>
      <c r="C125" s="346">
        <f>C126</f>
        <v>0</v>
      </c>
      <c r="D125" s="346">
        <v>5000</v>
      </c>
      <c r="E125" s="346">
        <f>E126</f>
        <v>0</v>
      </c>
      <c r="F125" s="348" t="s">
        <v>1208</v>
      </c>
      <c r="G125" s="347">
        <f>E125/D125*100</f>
        <v>0</v>
      </c>
    </row>
    <row r="126" spans="1:7" ht="12.75" customHeight="1">
      <c r="A126" s="20">
        <v>4521</v>
      </c>
      <c r="B126" s="69" t="s">
        <v>1053</v>
      </c>
      <c r="C126" s="21">
        <v>0</v>
      </c>
      <c r="D126" s="21"/>
      <c r="E126" s="12">
        <v>0</v>
      </c>
      <c r="F126" s="58" t="s">
        <v>1208</v>
      </c>
      <c r="G126" s="336"/>
    </row>
    <row r="127" spans="1:7" s="73" customFormat="1" ht="12.75" customHeight="1">
      <c r="A127" s="71"/>
      <c r="B127" s="71"/>
      <c r="C127" s="72"/>
      <c r="D127" s="72"/>
      <c r="E127" s="72"/>
      <c r="F127" s="337"/>
      <c r="G127" s="337"/>
    </row>
    <row r="128" spans="3:7" s="73" customFormat="1" ht="12.75" customHeight="1">
      <c r="C128" s="74"/>
      <c r="D128" s="74"/>
      <c r="E128" s="74"/>
      <c r="F128" s="190"/>
      <c r="G128" s="190"/>
    </row>
    <row r="129" spans="3:7" s="73" customFormat="1" ht="12.75" customHeight="1">
      <c r="C129" s="74"/>
      <c r="D129" s="74"/>
      <c r="E129" s="74"/>
      <c r="F129" s="190"/>
      <c r="G129" s="190"/>
    </row>
    <row r="130" spans="3:7" s="73" customFormat="1" ht="12.75" customHeight="1">
      <c r="C130" s="74"/>
      <c r="D130" s="74"/>
      <c r="E130" s="74"/>
      <c r="F130" s="190"/>
      <c r="G130" s="190"/>
    </row>
    <row r="131" spans="3:7" s="73" customFormat="1" ht="12.75" customHeight="1">
      <c r="C131" s="74"/>
      <c r="D131" s="74"/>
      <c r="E131" s="74"/>
      <c r="F131" s="190"/>
      <c r="G131" s="190"/>
    </row>
    <row r="132" spans="3:7" s="73" customFormat="1" ht="12.75" customHeight="1">
      <c r="C132" s="74"/>
      <c r="D132" s="74"/>
      <c r="E132" s="74"/>
      <c r="F132" s="190"/>
      <c r="G132" s="190"/>
    </row>
    <row r="133" spans="3:7" s="73" customFormat="1" ht="12.75" customHeight="1">
      <c r="C133" s="74"/>
      <c r="D133" s="74"/>
      <c r="E133" s="74"/>
      <c r="F133" s="190"/>
      <c r="G133" s="190"/>
    </row>
    <row r="134" spans="3:7" s="73" customFormat="1" ht="12.75" customHeight="1">
      <c r="C134" s="74"/>
      <c r="D134" s="74"/>
      <c r="E134" s="74"/>
      <c r="F134" s="190"/>
      <c r="G134" s="190"/>
    </row>
    <row r="135" spans="3:7" s="73" customFormat="1" ht="12.75" customHeight="1">
      <c r="C135" s="74"/>
      <c r="D135" s="74"/>
      <c r="E135" s="74"/>
      <c r="F135" s="190"/>
      <c r="G135" s="190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9.7109375" style="11" customWidth="1"/>
    <col min="2" max="2" width="70.7109375" style="11" customWidth="1"/>
    <col min="3" max="5" width="15.28125" style="11" customWidth="1"/>
    <col min="6" max="7" width="7.28125" style="191" customWidth="1"/>
    <col min="8" max="16384" width="8.8515625" style="11" customWidth="1"/>
  </cols>
  <sheetData>
    <row r="1" spans="1:7" ht="12.75" customHeight="1">
      <c r="A1" s="2" t="s">
        <v>457</v>
      </c>
      <c r="B1" s="140"/>
      <c r="C1" s="140"/>
      <c r="D1" s="140"/>
      <c r="E1" s="140"/>
      <c r="F1" s="352"/>
      <c r="G1" s="352"/>
    </row>
    <row r="2" ht="12.75" customHeight="1" thickBot="1">
      <c r="A2" s="2"/>
    </row>
    <row r="3" spans="1:7" s="43" customFormat="1" ht="26.25" thickBot="1">
      <c r="A3" s="78" t="s">
        <v>1324</v>
      </c>
      <c r="B3" s="79" t="s">
        <v>29</v>
      </c>
      <c r="C3" s="331" t="s">
        <v>1471</v>
      </c>
      <c r="D3" s="331" t="s">
        <v>1468</v>
      </c>
      <c r="E3" s="331" t="s">
        <v>1469</v>
      </c>
      <c r="F3" s="331" t="s">
        <v>1465</v>
      </c>
      <c r="G3" s="332" t="s">
        <v>1287</v>
      </c>
    </row>
    <row r="4" spans="1:8" s="44" customFormat="1" ht="12.75">
      <c r="A4" s="83">
        <v>1</v>
      </c>
      <c r="B4" s="84">
        <v>2</v>
      </c>
      <c r="C4" s="84">
        <v>3</v>
      </c>
      <c r="D4" s="84">
        <v>4</v>
      </c>
      <c r="E4" s="84">
        <v>5</v>
      </c>
      <c r="F4" s="349">
        <v>6</v>
      </c>
      <c r="G4" s="89">
        <v>7</v>
      </c>
      <c r="H4" s="42"/>
    </row>
    <row r="5" spans="1:7" ht="12.75" customHeight="1">
      <c r="A5" s="90"/>
      <c r="B5" s="90" t="s">
        <v>571</v>
      </c>
      <c r="C5" s="127">
        <f>C6+C9+C11+C22+C37+C40</f>
        <v>87230429.48000002</v>
      </c>
      <c r="D5" s="127">
        <f>D6+D9+D11+D22+D37+D40</f>
        <v>258276472</v>
      </c>
      <c r="E5" s="127">
        <f>E6+E9+E11+E22+E37+E40</f>
        <v>136376657.85</v>
      </c>
      <c r="F5" s="92">
        <f>E5/C5*100</f>
        <v>156.34069287858784</v>
      </c>
      <c r="G5" s="92">
        <f>E5/D5*100</f>
        <v>52.80258662120799</v>
      </c>
    </row>
    <row r="6" spans="1:7" ht="12.75" customHeight="1">
      <c r="A6" s="223">
        <v>1</v>
      </c>
      <c r="B6" s="23" t="s">
        <v>552</v>
      </c>
      <c r="C6" s="22">
        <f>SUM(C7:C8)</f>
        <v>33154498.44</v>
      </c>
      <c r="D6" s="22">
        <f>SUM(D7:D8)</f>
        <v>78648967</v>
      </c>
      <c r="E6" s="22">
        <f>SUM(E7:E8)</f>
        <v>50527172.81</v>
      </c>
      <c r="F6" s="350">
        <f aca="true" t="shared" si="0" ref="F6:F43">E6/C6*100</f>
        <v>152.3991469858592</v>
      </c>
      <c r="G6" s="350">
        <f aca="true" t="shared" si="1" ref="G6:G43">E6/D6*100</f>
        <v>64.24391156974764</v>
      </c>
    </row>
    <row r="7" spans="1:7" ht="12.75" customHeight="1">
      <c r="A7" s="224" t="s">
        <v>553</v>
      </c>
      <c r="B7" s="17" t="s">
        <v>105</v>
      </c>
      <c r="C7" s="18">
        <v>33154498.44</v>
      </c>
      <c r="D7" s="18">
        <v>78579329</v>
      </c>
      <c r="E7" s="18">
        <v>50430081.86</v>
      </c>
      <c r="F7" s="351">
        <f t="shared" si="0"/>
        <v>152.1063030142464</v>
      </c>
      <c r="G7" s="351">
        <f t="shared" si="1"/>
        <v>64.17728746449336</v>
      </c>
    </row>
    <row r="8" spans="1:7" ht="12.75" customHeight="1">
      <c r="A8" s="224" t="s">
        <v>572</v>
      </c>
      <c r="B8" s="17" t="s">
        <v>573</v>
      </c>
      <c r="C8" s="18">
        <v>0</v>
      </c>
      <c r="D8" s="18">
        <v>69638</v>
      </c>
      <c r="E8" s="18">
        <v>97090.95</v>
      </c>
      <c r="F8" s="126" t="s">
        <v>1208</v>
      </c>
      <c r="G8" s="351">
        <f t="shared" si="1"/>
        <v>139.42236997041843</v>
      </c>
    </row>
    <row r="9" spans="1:7" ht="12.75" customHeight="1">
      <c r="A9" s="223">
        <v>3</v>
      </c>
      <c r="B9" s="23" t="s">
        <v>574</v>
      </c>
      <c r="C9" s="22">
        <f>C10</f>
        <v>128541.12</v>
      </c>
      <c r="D9" s="22">
        <f>D10</f>
        <v>374000</v>
      </c>
      <c r="E9" s="22">
        <f>E10</f>
        <v>162547.84</v>
      </c>
      <c r="F9" s="350">
        <f t="shared" si="0"/>
        <v>126.45590765040791</v>
      </c>
      <c r="G9" s="350">
        <f t="shared" si="1"/>
        <v>43.46198930481283</v>
      </c>
    </row>
    <row r="10" spans="1:7" ht="12.75" customHeight="1">
      <c r="A10" s="224" t="s">
        <v>575</v>
      </c>
      <c r="B10" s="17" t="s">
        <v>576</v>
      </c>
      <c r="C10" s="18">
        <v>128541.12</v>
      </c>
      <c r="D10" s="18">
        <v>374000</v>
      </c>
      <c r="E10" s="18">
        <v>162547.84</v>
      </c>
      <c r="F10" s="351">
        <f t="shared" si="0"/>
        <v>126.45590765040791</v>
      </c>
      <c r="G10" s="351">
        <f t="shared" si="1"/>
        <v>43.46198930481283</v>
      </c>
    </row>
    <row r="11" spans="1:7" ht="12.75" customHeight="1">
      <c r="A11" s="223">
        <v>4</v>
      </c>
      <c r="B11" s="23" t="s">
        <v>577</v>
      </c>
      <c r="C11" s="22">
        <f>SUM(C12:C21)</f>
        <v>19468701.84</v>
      </c>
      <c r="D11" s="22">
        <f>SUM(D12:D21)</f>
        <v>63865950</v>
      </c>
      <c r="E11" s="22">
        <f>SUM(E12:E21)</f>
        <v>24958284.29</v>
      </c>
      <c r="F11" s="350">
        <f t="shared" si="0"/>
        <v>128.19696195008345</v>
      </c>
      <c r="G11" s="350">
        <f t="shared" si="1"/>
        <v>39.079171749578606</v>
      </c>
    </row>
    <row r="12" spans="1:7" ht="12.75" customHeight="1">
      <c r="A12" s="224" t="s">
        <v>559</v>
      </c>
      <c r="B12" s="17" t="s">
        <v>560</v>
      </c>
      <c r="C12" s="18">
        <v>296454.2</v>
      </c>
      <c r="D12" s="18">
        <v>979000</v>
      </c>
      <c r="E12" s="18">
        <v>447438.29</v>
      </c>
      <c r="F12" s="351">
        <f t="shared" si="0"/>
        <v>150.92998851087282</v>
      </c>
      <c r="G12" s="351">
        <f t="shared" si="1"/>
        <v>45.70360469867211</v>
      </c>
    </row>
    <row r="13" spans="1:7" ht="12.75" customHeight="1">
      <c r="A13" s="224" t="s">
        <v>578</v>
      </c>
      <c r="B13" s="17" t="s">
        <v>579</v>
      </c>
      <c r="C13" s="18">
        <v>342073.89</v>
      </c>
      <c r="D13" s="18">
        <v>3040000</v>
      </c>
      <c r="E13" s="18">
        <v>937298.39</v>
      </c>
      <c r="F13" s="351">
        <f t="shared" si="0"/>
        <v>274.0046572978721</v>
      </c>
      <c r="G13" s="351">
        <f t="shared" si="1"/>
        <v>30.832183881578946</v>
      </c>
    </row>
    <row r="14" spans="1:7" ht="12.75" customHeight="1">
      <c r="A14" s="224" t="s">
        <v>561</v>
      </c>
      <c r="B14" s="17" t="s">
        <v>562</v>
      </c>
      <c r="C14" s="18">
        <v>5581914.79</v>
      </c>
      <c r="D14" s="18">
        <v>20972090</v>
      </c>
      <c r="E14" s="18">
        <v>7566521.44</v>
      </c>
      <c r="F14" s="351">
        <f t="shared" si="0"/>
        <v>135.55422690356048</v>
      </c>
      <c r="G14" s="351">
        <f t="shared" si="1"/>
        <v>36.079005192138695</v>
      </c>
    </row>
    <row r="15" spans="1:7" ht="12.75" customHeight="1">
      <c r="A15" s="224" t="s">
        <v>580</v>
      </c>
      <c r="B15" s="17" t="s">
        <v>106</v>
      </c>
      <c r="C15" s="18">
        <v>8696034.7</v>
      </c>
      <c r="D15" s="18">
        <v>19478231</v>
      </c>
      <c r="E15" s="18">
        <v>8765826.73</v>
      </c>
      <c r="F15" s="351">
        <f t="shared" si="0"/>
        <v>100.80257303941072</v>
      </c>
      <c r="G15" s="351">
        <f t="shared" si="1"/>
        <v>45.00319731293874</v>
      </c>
    </row>
    <row r="16" spans="1:7" ht="12.75" customHeight="1">
      <c r="A16" s="224" t="s">
        <v>565</v>
      </c>
      <c r="B16" s="17" t="s">
        <v>581</v>
      </c>
      <c r="C16" s="18">
        <v>680346.99</v>
      </c>
      <c r="D16" s="18">
        <v>7200998</v>
      </c>
      <c r="E16" s="18">
        <v>2650774.59</v>
      </c>
      <c r="F16" s="351">
        <f t="shared" si="0"/>
        <v>389.62097708406117</v>
      </c>
      <c r="G16" s="351">
        <f t="shared" si="1"/>
        <v>36.81121130709937</v>
      </c>
    </row>
    <row r="17" spans="1:7" ht="14.25" customHeight="1">
      <c r="A17" s="224" t="s">
        <v>565</v>
      </c>
      <c r="B17" s="17" t="s">
        <v>582</v>
      </c>
      <c r="C17" s="18">
        <v>104353.4</v>
      </c>
      <c r="D17" s="18">
        <v>214000</v>
      </c>
      <c r="E17" s="18">
        <v>53873.02</v>
      </c>
      <c r="F17" s="351">
        <f t="shared" si="0"/>
        <v>51.625553168368256</v>
      </c>
      <c r="G17" s="351">
        <f t="shared" si="1"/>
        <v>25.17430841121495</v>
      </c>
    </row>
    <row r="18" spans="1:7" ht="12.75" customHeight="1">
      <c r="A18" s="225" t="s">
        <v>565</v>
      </c>
      <c r="B18" s="17" t="s">
        <v>583</v>
      </c>
      <c r="C18" s="18">
        <v>0</v>
      </c>
      <c r="D18" s="18">
        <v>150000</v>
      </c>
      <c r="E18" s="18">
        <v>49752.15</v>
      </c>
      <c r="F18" s="126" t="s">
        <v>1208</v>
      </c>
      <c r="G18" s="351">
        <f t="shared" si="1"/>
        <v>33.1681</v>
      </c>
    </row>
    <row r="19" spans="1:7" ht="12.75" customHeight="1">
      <c r="A19" s="224" t="s">
        <v>584</v>
      </c>
      <c r="B19" s="17" t="s">
        <v>585</v>
      </c>
      <c r="C19" s="18">
        <v>225</v>
      </c>
      <c r="D19" s="18">
        <v>660000</v>
      </c>
      <c r="E19" s="18">
        <v>2825</v>
      </c>
      <c r="F19" s="351">
        <f t="shared" si="0"/>
        <v>1255.5555555555554</v>
      </c>
      <c r="G19" s="351">
        <f t="shared" si="1"/>
        <v>0.428030303030303</v>
      </c>
    </row>
    <row r="20" spans="1:7" ht="12.75" customHeight="1">
      <c r="A20" s="224" t="s">
        <v>586</v>
      </c>
      <c r="B20" s="17" t="s">
        <v>587</v>
      </c>
      <c r="C20" s="18">
        <v>3767298.87</v>
      </c>
      <c r="D20" s="18">
        <v>10781631</v>
      </c>
      <c r="E20" s="18">
        <v>4435850.07</v>
      </c>
      <c r="F20" s="351">
        <f t="shared" si="0"/>
        <v>117.74616835748952</v>
      </c>
      <c r="G20" s="351">
        <f t="shared" si="1"/>
        <v>41.14266264538269</v>
      </c>
    </row>
    <row r="21" spans="1:7" ht="12.75" customHeight="1">
      <c r="A21" s="224" t="s">
        <v>588</v>
      </c>
      <c r="B21" s="17" t="s">
        <v>589</v>
      </c>
      <c r="C21" s="18">
        <v>0</v>
      </c>
      <c r="D21" s="18">
        <v>390000</v>
      </c>
      <c r="E21" s="18">
        <v>48124.61</v>
      </c>
      <c r="F21" s="126" t="s">
        <v>1208</v>
      </c>
      <c r="G21" s="351">
        <f t="shared" si="1"/>
        <v>12.33964358974359</v>
      </c>
    </row>
    <row r="22" spans="1:7" ht="12.75" customHeight="1">
      <c r="A22" s="223">
        <v>5</v>
      </c>
      <c r="B22" s="23" t="s">
        <v>566</v>
      </c>
      <c r="C22" s="22">
        <f>SUM(C23:C36)</f>
        <v>22818474.95</v>
      </c>
      <c r="D22" s="22">
        <f>SUM(D23:D36)</f>
        <v>60109088</v>
      </c>
      <c r="E22" s="22">
        <f>SUM(E23:E36)</f>
        <v>26956689.250000004</v>
      </c>
      <c r="F22" s="350">
        <f t="shared" si="0"/>
        <v>118.1353675434826</v>
      </c>
      <c r="G22" s="350">
        <f t="shared" si="1"/>
        <v>44.84627890211877</v>
      </c>
    </row>
    <row r="23" spans="1:7" ht="12.75" customHeight="1">
      <c r="A23" s="224" t="s">
        <v>590</v>
      </c>
      <c r="B23" s="17" t="s">
        <v>591</v>
      </c>
      <c r="C23" s="18">
        <v>3807176.12</v>
      </c>
      <c r="D23" s="18">
        <v>7660238</v>
      </c>
      <c r="E23" s="18">
        <v>3697683.26</v>
      </c>
      <c r="F23" s="351">
        <f t="shared" si="0"/>
        <v>97.12404006148262</v>
      </c>
      <c r="G23" s="351">
        <f t="shared" si="1"/>
        <v>48.27112760726233</v>
      </c>
    </row>
    <row r="24" spans="1:7" ht="12.75" customHeight="1">
      <c r="A24" s="225" t="s">
        <v>592</v>
      </c>
      <c r="B24" s="17" t="s">
        <v>593</v>
      </c>
      <c r="C24" s="18">
        <v>600000</v>
      </c>
      <c r="D24" s="18">
        <v>5824910</v>
      </c>
      <c r="E24" s="18">
        <v>3675800</v>
      </c>
      <c r="F24" s="351">
        <f t="shared" si="0"/>
        <v>612.6333333333333</v>
      </c>
      <c r="G24" s="351">
        <f t="shared" si="1"/>
        <v>63.104837671311664</v>
      </c>
    </row>
    <row r="25" spans="1:7" ht="12.75" customHeight="1">
      <c r="A25" s="224" t="s">
        <v>592</v>
      </c>
      <c r="B25" s="17" t="s">
        <v>594</v>
      </c>
      <c r="C25" s="18">
        <v>13773968.18</v>
      </c>
      <c r="D25" s="18">
        <v>29805612</v>
      </c>
      <c r="E25" s="18">
        <v>15297723.63</v>
      </c>
      <c r="F25" s="351">
        <f t="shared" si="0"/>
        <v>111.06257419857057</v>
      </c>
      <c r="G25" s="351">
        <f t="shared" si="1"/>
        <v>51.3249774237147</v>
      </c>
    </row>
    <row r="26" spans="1:7" ht="12.75" customHeight="1">
      <c r="A26" s="224" t="s">
        <v>592</v>
      </c>
      <c r="B26" s="17" t="s">
        <v>647</v>
      </c>
      <c r="C26" s="18">
        <v>597914.02</v>
      </c>
      <c r="D26" s="18">
        <v>3979457</v>
      </c>
      <c r="E26" s="18">
        <v>499075.86</v>
      </c>
      <c r="F26" s="351">
        <f t="shared" si="0"/>
        <v>83.46950285594575</v>
      </c>
      <c r="G26" s="351">
        <f t="shared" si="1"/>
        <v>12.54130550977181</v>
      </c>
    </row>
    <row r="27" spans="1:7" ht="12.75" customHeight="1">
      <c r="A27" s="224" t="s">
        <v>595</v>
      </c>
      <c r="B27" s="17" t="s">
        <v>596</v>
      </c>
      <c r="C27" s="18">
        <v>48960</v>
      </c>
      <c r="D27" s="18">
        <v>73500</v>
      </c>
      <c r="E27" s="18">
        <v>0</v>
      </c>
      <c r="F27" s="351">
        <f t="shared" si="0"/>
        <v>0</v>
      </c>
      <c r="G27" s="351">
        <f t="shared" si="1"/>
        <v>0</v>
      </c>
    </row>
    <row r="28" spans="1:7" ht="12.75" customHeight="1">
      <c r="A28" s="224" t="s">
        <v>595</v>
      </c>
      <c r="B28" s="17" t="s">
        <v>597</v>
      </c>
      <c r="C28" s="18">
        <v>190750</v>
      </c>
      <c r="D28" s="18">
        <v>541000</v>
      </c>
      <c r="E28" s="18">
        <v>310835</v>
      </c>
      <c r="F28" s="351">
        <f t="shared" si="0"/>
        <v>162.95412844036696</v>
      </c>
      <c r="G28" s="351">
        <f t="shared" si="1"/>
        <v>57.45563770794825</v>
      </c>
    </row>
    <row r="29" spans="1:7" ht="12.75" customHeight="1">
      <c r="A29" s="225" t="s">
        <v>567</v>
      </c>
      <c r="B29" s="17" t="s">
        <v>598</v>
      </c>
      <c r="C29" s="18">
        <v>117166.25</v>
      </c>
      <c r="D29" s="18">
        <v>540030</v>
      </c>
      <c r="E29" s="18">
        <v>5249.1</v>
      </c>
      <c r="F29" s="351">
        <f t="shared" si="0"/>
        <v>4.480044381381157</v>
      </c>
      <c r="G29" s="351">
        <f t="shared" si="1"/>
        <v>0.9720015554691406</v>
      </c>
    </row>
    <row r="30" spans="1:7" ht="12.75" customHeight="1">
      <c r="A30" s="225" t="s">
        <v>567</v>
      </c>
      <c r="B30" s="17" t="s">
        <v>599</v>
      </c>
      <c r="C30" s="18">
        <v>2429609.33</v>
      </c>
      <c r="D30" s="18">
        <v>5306075</v>
      </c>
      <c r="E30" s="18">
        <v>2326635.1</v>
      </c>
      <c r="F30" s="351">
        <f t="shared" si="0"/>
        <v>95.76169597603578</v>
      </c>
      <c r="G30" s="351">
        <f t="shared" si="1"/>
        <v>43.84851514537582</v>
      </c>
    </row>
    <row r="31" spans="1:7" ht="12.75" customHeight="1">
      <c r="A31" s="224" t="s">
        <v>600</v>
      </c>
      <c r="B31" s="17" t="s">
        <v>601</v>
      </c>
      <c r="C31" s="18">
        <v>510328.01</v>
      </c>
      <c r="D31" s="18">
        <v>1061553</v>
      </c>
      <c r="E31" s="18">
        <v>382833.21</v>
      </c>
      <c r="F31" s="351">
        <f t="shared" si="0"/>
        <v>75.01708753944351</v>
      </c>
      <c r="G31" s="351">
        <f t="shared" si="1"/>
        <v>36.06350413026952</v>
      </c>
    </row>
    <row r="32" spans="1:7" ht="12.75" customHeight="1">
      <c r="A32" s="224" t="s">
        <v>600</v>
      </c>
      <c r="B32" s="17" t="s">
        <v>602</v>
      </c>
      <c r="C32" s="18">
        <v>123357.43</v>
      </c>
      <c r="D32" s="18">
        <v>180000</v>
      </c>
      <c r="E32" s="18">
        <v>0</v>
      </c>
      <c r="F32" s="351">
        <f t="shared" si="0"/>
        <v>0</v>
      </c>
      <c r="G32" s="351">
        <f t="shared" si="1"/>
        <v>0</v>
      </c>
    </row>
    <row r="33" spans="1:7" ht="12.75" customHeight="1">
      <c r="A33" s="224" t="s">
        <v>603</v>
      </c>
      <c r="B33" s="17" t="s">
        <v>604</v>
      </c>
      <c r="C33" s="18">
        <v>0</v>
      </c>
      <c r="D33" s="18">
        <v>1360000</v>
      </c>
      <c r="E33" s="18">
        <v>0</v>
      </c>
      <c r="F33" s="126" t="s">
        <v>1208</v>
      </c>
      <c r="G33" s="351">
        <f t="shared" si="1"/>
        <v>0</v>
      </c>
    </row>
    <row r="34" spans="1:7" ht="12.75" customHeight="1">
      <c r="A34" s="224" t="s">
        <v>603</v>
      </c>
      <c r="B34" s="17" t="s">
        <v>605</v>
      </c>
      <c r="C34" s="18">
        <v>1626.46</v>
      </c>
      <c r="D34" s="18">
        <v>129900</v>
      </c>
      <c r="E34" s="18">
        <v>0</v>
      </c>
      <c r="F34" s="351">
        <f t="shared" si="0"/>
        <v>0</v>
      </c>
      <c r="G34" s="351">
        <f t="shared" si="1"/>
        <v>0</v>
      </c>
    </row>
    <row r="35" spans="1:7" ht="12.75" customHeight="1">
      <c r="A35" s="224" t="s">
        <v>606</v>
      </c>
      <c r="B35" s="17" t="s">
        <v>607</v>
      </c>
      <c r="C35" s="18">
        <v>597617.83</v>
      </c>
      <c r="D35" s="18">
        <v>3616813</v>
      </c>
      <c r="E35" s="18">
        <v>745854.13</v>
      </c>
      <c r="F35" s="351">
        <f t="shared" si="0"/>
        <v>124.80453101608431</v>
      </c>
      <c r="G35" s="351">
        <f t="shared" si="1"/>
        <v>20.621860461129728</v>
      </c>
    </row>
    <row r="36" spans="1:7" ht="12.75" customHeight="1">
      <c r="A36" s="224" t="s">
        <v>608</v>
      </c>
      <c r="B36" s="17" t="s">
        <v>609</v>
      </c>
      <c r="C36" s="18">
        <v>20001.32</v>
      </c>
      <c r="D36" s="18">
        <v>30000</v>
      </c>
      <c r="E36" s="18">
        <v>14999.96</v>
      </c>
      <c r="F36" s="351">
        <f t="shared" si="0"/>
        <v>74.99485033987756</v>
      </c>
      <c r="G36" s="351">
        <f t="shared" si="1"/>
        <v>49.99986666666666</v>
      </c>
    </row>
    <row r="37" spans="1:7" ht="12.75" customHeight="1">
      <c r="A37" s="223">
        <v>6</v>
      </c>
      <c r="B37" s="23" t="s">
        <v>610</v>
      </c>
      <c r="C37" s="22">
        <f>SUM(C38:C39)</f>
        <v>206672.91999999998</v>
      </c>
      <c r="D37" s="22">
        <f>SUM(D38:D39)</f>
        <v>1500067</v>
      </c>
      <c r="E37" s="22">
        <f>SUM(E38:E39)</f>
        <v>197134.76</v>
      </c>
      <c r="F37" s="350">
        <f t="shared" si="0"/>
        <v>95.38490093428787</v>
      </c>
      <c r="G37" s="350">
        <f t="shared" si="1"/>
        <v>13.14173033604499</v>
      </c>
    </row>
    <row r="38" spans="1:7" ht="12.75" customHeight="1">
      <c r="A38" s="224" t="s">
        <v>611</v>
      </c>
      <c r="B38" s="17" t="s">
        <v>612</v>
      </c>
      <c r="C38" s="18">
        <v>22842.42</v>
      </c>
      <c r="D38" s="18">
        <v>308460</v>
      </c>
      <c r="E38" s="18">
        <v>118940.68</v>
      </c>
      <c r="F38" s="351">
        <f t="shared" si="0"/>
        <v>520.700871448822</v>
      </c>
      <c r="G38" s="351">
        <f t="shared" si="1"/>
        <v>38.55951501004992</v>
      </c>
    </row>
    <row r="39" spans="1:7" ht="12.75" customHeight="1">
      <c r="A39" s="224" t="s">
        <v>613</v>
      </c>
      <c r="B39" s="17" t="s">
        <v>614</v>
      </c>
      <c r="C39" s="18">
        <v>183830.5</v>
      </c>
      <c r="D39" s="18">
        <v>1191607</v>
      </c>
      <c r="E39" s="18">
        <v>78194.08</v>
      </c>
      <c r="F39" s="351">
        <f t="shared" si="0"/>
        <v>42.53596655614819</v>
      </c>
      <c r="G39" s="351">
        <f t="shared" si="1"/>
        <v>6.56206954138403</v>
      </c>
    </row>
    <row r="40" spans="1:7" ht="12.75" customHeight="1">
      <c r="A40" s="223">
        <v>7</v>
      </c>
      <c r="B40" s="23" t="s">
        <v>568</v>
      </c>
      <c r="C40" s="22">
        <f>SUM(C41:C43)</f>
        <v>11453540.21</v>
      </c>
      <c r="D40" s="22">
        <f>SUM(D41:D43)</f>
        <v>53778400</v>
      </c>
      <c r="E40" s="22">
        <f>SUM(E41:E43)</f>
        <v>33574828.9</v>
      </c>
      <c r="F40" s="350">
        <f t="shared" si="0"/>
        <v>293.13931137803195</v>
      </c>
      <c r="G40" s="350">
        <f t="shared" si="1"/>
        <v>62.431810726983315</v>
      </c>
    </row>
    <row r="41" spans="1:7" ht="12.75" customHeight="1">
      <c r="A41" s="224" t="s">
        <v>569</v>
      </c>
      <c r="B41" s="17" t="s">
        <v>615</v>
      </c>
      <c r="C41" s="18">
        <v>11395013.55</v>
      </c>
      <c r="D41" s="18">
        <v>53756700</v>
      </c>
      <c r="E41" s="18">
        <v>33551208.84</v>
      </c>
      <c r="F41" s="351">
        <f t="shared" si="0"/>
        <v>294.43763882141235</v>
      </c>
      <c r="G41" s="351">
        <f t="shared" si="1"/>
        <v>62.41307379359225</v>
      </c>
    </row>
    <row r="42" spans="1:7" ht="12.75" customHeight="1">
      <c r="A42" s="224" t="s">
        <v>616</v>
      </c>
      <c r="B42" s="17" t="s">
        <v>617</v>
      </c>
      <c r="C42" s="18">
        <v>23210.24</v>
      </c>
      <c r="D42" s="18">
        <v>1700</v>
      </c>
      <c r="E42" s="18">
        <v>3843.37</v>
      </c>
      <c r="F42" s="351">
        <f t="shared" si="0"/>
        <v>16.558941225941652</v>
      </c>
      <c r="G42" s="351">
        <f t="shared" si="1"/>
        <v>226.08058823529413</v>
      </c>
    </row>
    <row r="43" spans="1:7" ht="12.75" customHeight="1">
      <c r="A43" s="224" t="s">
        <v>618</v>
      </c>
      <c r="B43" s="17" t="s">
        <v>619</v>
      </c>
      <c r="C43" s="18">
        <v>35316.42</v>
      </c>
      <c r="D43" s="18">
        <v>20000</v>
      </c>
      <c r="E43" s="18">
        <v>19776.69</v>
      </c>
      <c r="F43" s="351">
        <f t="shared" si="0"/>
        <v>55.99856950393046</v>
      </c>
      <c r="G43" s="351">
        <f t="shared" si="1"/>
        <v>98.88345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5" width="15.28125" style="60" customWidth="1"/>
    <col min="6" max="7" width="7.28125" style="191" customWidth="1"/>
    <col min="8" max="16384" width="9.140625" style="11" customWidth="1"/>
  </cols>
  <sheetData>
    <row r="1" spans="1:7" ht="12.75">
      <c r="A1" s="2" t="s">
        <v>458</v>
      </c>
      <c r="B1" s="140"/>
      <c r="C1" s="354"/>
      <c r="D1" s="354"/>
      <c r="E1" s="354"/>
      <c r="F1" s="352"/>
      <c r="G1" s="352"/>
    </row>
    <row r="2" ht="13.5" thickBot="1">
      <c r="A2" s="2"/>
    </row>
    <row r="3" spans="1:7" s="43" customFormat="1" ht="26.25" thickBot="1">
      <c r="A3" s="78" t="s">
        <v>1324</v>
      </c>
      <c r="B3" s="79" t="s">
        <v>31</v>
      </c>
      <c r="C3" s="376" t="s">
        <v>1471</v>
      </c>
      <c r="D3" s="376" t="s">
        <v>1468</v>
      </c>
      <c r="E3" s="376" t="s">
        <v>1469</v>
      </c>
      <c r="F3" s="331" t="s">
        <v>1465</v>
      </c>
      <c r="G3" s="332" t="s">
        <v>1287</v>
      </c>
    </row>
    <row r="4" spans="1:8" s="44" customFormat="1" ht="12.75">
      <c r="A4" s="83">
        <v>1</v>
      </c>
      <c r="B4" s="84">
        <v>2</v>
      </c>
      <c r="C4" s="84">
        <v>3</v>
      </c>
      <c r="D4" s="84">
        <v>4</v>
      </c>
      <c r="E4" s="84">
        <v>5</v>
      </c>
      <c r="F4" s="87">
        <v>6</v>
      </c>
      <c r="G4" s="89">
        <v>7</v>
      </c>
      <c r="H4" s="42"/>
    </row>
    <row r="5" spans="1:7" ht="12.75">
      <c r="A5" s="28"/>
      <c r="B5" s="29" t="s">
        <v>1295</v>
      </c>
      <c r="C5" s="127">
        <f>C6+C9+C11+C23+C38+C41+C45</f>
        <v>86270187.27</v>
      </c>
      <c r="D5" s="127">
        <f>D6+D9+D11+D23+D38+D41+D45</f>
        <v>255594600</v>
      </c>
      <c r="E5" s="127">
        <f>E6+E9+E11+E23+E38+E41+E45</f>
        <v>87065371.49</v>
      </c>
      <c r="F5" s="447">
        <f>E5/C5*100</f>
        <v>100.92173698141087</v>
      </c>
      <c r="G5" s="447">
        <f>E5/D5*100</f>
        <v>34.063854044647265</v>
      </c>
    </row>
    <row r="6" spans="1:7" ht="12.75">
      <c r="A6" s="223">
        <v>1</v>
      </c>
      <c r="B6" s="23" t="s">
        <v>552</v>
      </c>
      <c r="C6" s="22">
        <f>SUM(C7:C8)</f>
        <v>31211701.02</v>
      </c>
      <c r="D6" s="22">
        <f>SUM(D7:D8)</f>
        <v>76348467</v>
      </c>
      <c r="E6" s="22">
        <f>SUM(E7:E8)</f>
        <v>34117589.58</v>
      </c>
      <c r="F6" s="448">
        <f aca="true" t="shared" si="0" ref="F6:F46">E6/C6*100</f>
        <v>109.31025373509104</v>
      </c>
      <c r="G6" s="448">
        <f aca="true" t="shared" si="1" ref="G6:G46">E6/D6*100</f>
        <v>44.68667272651329</v>
      </c>
    </row>
    <row r="7" spans="1:7" ht="12.75">
      <c r="A7" s="224" t="s">
        <v>553</v>
      </c>
      <c r="B7" s="17" t="s">
        <v>105</v>
      </c>
      <c r="C7" s="373">
        <v>31183576.02</v>
      </c>
      <c r="D7" s="373">
        <v>76260829</v>
      </c>
      <c r="E7" s="373">
        <v>34108964.58</v>
      </c>
      <c r="F7" s="449">
        <f t="shared" si="0"/>
        <v>109.3811837299345</v>
      </c>
      <c r="G7" s="449">
        <f t="shared" si="1"/>
        <v>44.72671622806513</v>
      </c>
    </row>
    <row r="8" spans="1:7" ht="12.75">
      <c r="A8" s="224" t="s">
        <v>572</v>
      </c>
      <c r="B8" s="17" t="s">
        <v>573</v>
      </c>
      <c r="C8" s="373">
        <v>28125</v>
      </c>
      <c r="D8" s="373">
        <v>87638</v>
      </c>
      <c r="E8" s="373">
        <v>8625</v>
      </c>
      <c r="F8" s="449">
        <f t="shared" si="0"/>
        <v>30.666666666666664</v>
      </c>
      <c r="G8" s="449">
        <f t="shared" si="1"/>
        <v>9.841621214541638</v>
      </c>
    </row>
    <row r="9" spans="1:7" ht="12.75">
      <c r="A9" s="223">
        <v>3</v>
      </c>
      <c r="B9" s="23" t="s">
        <v>574</v>
      </c>
      <c r="C9" s="22">
        <f>C10</f>
        <v>39015.52</v>
      </c>
      <c r="D9" s="22">
        <f>D10</f>
        <v>374000</v>
      </c>
      <c r="E9" s="22">
        <f>E10</f>
        <v>85377.57</v>
      </c>
      <c r="F9" s="448">
        <f t="shared" si="0"/>
        <v>218.82976313015953</v>
      </c>
      <c r="G9" s="448">
        <f t="shared" si="1"/>
        <v>22.828227272727275</v>
      </c>
    </row>
    <row r="10" spans="1:7" ht="12.75">
      <c r="A10" s="224" t="s">
        <v>575</v>
      </c>
      <c r="B10" s="17" t="s">
        <v>576</v>
      </c>
      <c r="C10" s="373">
        <v>39015.52</v>
      </c>
      <c r="D10" s="373">
        <v>374000</v>
      </c>
      <c r="E10" s="373">
        <v>85377.57</v>
      </c>
      <c r="F10" s="449">
        <f t="shared" si="0"/>
        <v>218.82976313015953</v>
      </c>
      <c r="G10" s="449">
        <f t="shared" si="1"/>
        <v>22.828227272727275</v>
      </c>
    </row>
    <row r="11" spans="1:7" ht="12.75">
      <c r="A11" s="223">
        <v>4</v>
      </c>
      <c r="B11" s="23" t="s">
        <v>577</v>
      </c>
      <c r="C11" s="22">
        <f>SUM(C12:C22)</f>
        <v>20004023.409999996</v>
      </c>
      <c r="D11" s="22">
        <f>SUM(D12:D22)</f>
        <v>67429319</v>
      </c>
      <c r="E11" s="22">
        <f>SUM(E12:E22)</f>
        <v>18092718.05</v>
      </c>
      <c r="F11" s="448">
        <f t="shared" si="0"/>
        <v>90.44539530460389</v>
      </c>
      <c r="G11" s="448">
        <f t="shared" si="1"/>
        <v>26.832123352751047</v>
      </c>
    </row>
    <row r="12" spans="1:7" ht="12.75">
      <c r="A12" s="224" t="s">
        <v>559</v>
      </c>
      <c r="B12" s="17" t="s">
        <v>560</v>
      </c>
      <c r="C12" s="373">
        <v>411880</v>
      </c>
      <c r="D12" s="373">
        <v>979000</v>
      </c>
      <c r="E12" s="373">
        <v>162999.31</v>
      </c>
      <c r="F12" s="449">
        <f t="shared" si="0"/>
        <v>39.57446586384384</v>
      </c>
      <c r="G12" s="449">
        <f t="shared" si="1"/>
        <v>16.649572012257405</v>
      </c>
    </row>
    <row r="13" spans="1:7" ht="12.75">
      <c r="A13" s="224" t="s">
        <v>578</v>
      </c>
      <c r="B13" s="17" t="s">
        <v>579</v>
      </c>
      <c r="C13" s="373">
        <v>0</v>
      </c>
      <c r="D13" s="373">
        <v>3040000</v>
      </c>
      <c r="E13" s="373">
        <v>0</v>
      </c>
      <c r="F13" s="449" t="s">
        <v>1208</v>
      </c>
      <c r="G13" s="449">
        <f t="shared" si="1"/>
        <v>0</v>
      </c>
    </row>
    <row r="14" spans="1:7" ht="12.75">
      <c r="A14" s="224" t="s">
        <v>561</v>
      </c>
      <c r="B14" s="17" t="s">
        <v>562</v>
      </c>
      <c r="C14" s="373">
        <v>7564827.54</v>
      </c>
      <c r="D14" s="373">
        <v>19861090</v>
      </c>
      <c r="E14" s="373">
        <v>4706458.45</v>
      </c>
      <c r="F14" s="449">
        <f t="shared" si="0"/>
        <v>62.21501316605031</v>
      </c>
      <c r="G14" s="449">
        <f t="shared" si="1"/>
        <v>23.696878922556618</v>
      </c>
    </row>
    <row r="15" spans="1:7" ht="12.75">
      <c r="A15" s="224" t="s">
        <v>580</v>
      </c>
      <c r="B15" s="17" t="s">
        <v>106</v>
      </c>
      <c r="C15" s="373">
        <v>5968388.32</v>
      </c>
      <c r="D15" s="373">
        <v>19478231</v>
      </c>
      <c r="E15" s="373">
        <v>5919449.49</v>
      </c>
      <c r="F15" s="449">
        <f t="shared" si="0"/>
        <v>99.18003274290973</v>
      </c>
      <c r="G15" s="449">
        <f t="shared" si="1"/>
        <v>30.390077466480403</v>
      </c>
    </row>
    <row r="16" spans="1:7" ht="12.75">
      <c r="A16" s="224" t="s">
        <v>563</v>
      </c>
      <c r="B16" s="17" t="s">
        <v>564</v>
      </c>
      <c r="C16" s="373">
        <v>0</v>
      </c>
      <c r="D16" s="373">
        <v>4624369</v>
      </c>
      <c r="E16" s="373">
        <v>0</v>
      </c>
      <c r="F16" s="449" t="s">
        <v>1208</v>
      </c>
      <c r="G16" s="449">
        <f t="shared" si="1"/>
        <v>0</v>
      </c>
    </row>
    <row r="17" spans="1:7" ht="12.75">
      <c r="A17" s="224" t="s">
        <v>565</v>
      </c>
      <c r="B17" s="17" t="s">
        <v>581</v>
      </c>
      <c r="C17" s="373">
        <v>3109574.04</v>
      </c>
      <c r="D17" s="373">
        <v>7200998</v>
      </c>
      <c r="E17" s="373">
        <v>3215275.7</v>
      </c>
      <c r="F17" s="449">
        <f t="shared" si="0"/>
        <v>103.39923277723273</v>
      </c>
      <c r="G17" s="449">
        <f t="shared" si="1"/>
        <v>44.650417900407696</v>
      </c>
    </row>
    <row r="18" spans="1:7" ht="12.75">
      <c r="A18" s="224" t="s">
        <v>565</v>
      </c>
      <c r="B18" s="17" t="s">
        <v>582</v>
      </c>
      <c r="C18" s="373">
        <v>0</v>
      </c>
      <c r="D18" s="373">
        <v>214000</v>
      </c>
      <c r="E18" s="373">
        <v>1618.8</v>
      </c>
      <c r="F18" s="449" t="s">
        <v>1208</v>
      </c>
      <c r="G18" s="449">
        <f t="shared" si="1"/>
        <v>0.7564485981308411</v>
      </c>
    </row>
    <row r="19" spans="1:7" ht="12.75">
      <c r="A19" s="225" t="s">
        <v>565</v>
      </c>
      <c r="B19" s="17" t="s">
        <v>583</v>
      </c>
      <c r="C19" s="373">
        <v>0</v>
      </c>
      <c r="D19" s="373">
        <v>150000</v>
      </c>
      <c r="E19" s="373">
        <v>0</v>
      </c>
      <c r="F19" s="449" t="s">
        <v>1208</v>
      </c>
      <c r="G19" s="449">
        <f t="shared" si="1"/>
        <v>0</v>
      </c>
    </row>
    <row r="20" spans="1:7" ht="12.75">
      <c r="A20" s="224" t="s">
        <v>584</v>
      </c>
      <c r="B20" s="17" t="s">
        <v>585</v>
      </c>
      <c r="C20" s="373">
        <v>0</v>
      </c>
      <c r="D20" s="373">
        <v>660000</v>
      </c>
      <c r="E20" s="373">
        <v>1988.26</v>
      </c>
      <c r="F20" s="449" t="s">
        <v>1208</v>
      </c>
      <c r="G20" s="449">
        <f t="shared" si="1"/>
        <v>0.30125151515151516</v>
      </c>
    </row>
    <row r="21" spans="1:7" ht="12.75">
      <c r="A21" s="224" t="s">
        <v>586</v>
      </c>
      <c r="B21" s="17" t="s">
        <v>587</v>
      </c>
      <c r="C21" s="373">
        <v>2891478.51</v>
      </c>
      <c r="D21" s="373">
        <v>10831631</v>
      </c>
      <c r="E21" s="373">
        <v>3927053.04</v>
      </c>
      <c r="F21" s="449">
        <f t="shared" si="0"/>
        <v>135.8147060895846</v>
      </c>
      <c r="G21" s="449">
        <f t="shared" si="1"/>
        <v>36.25541748975755</v>
      </c>
    </row>
    <row r="22" spans="1:7" ht="12.75">
      <c r="A22" s="224" t="s">
        <v>588</v>
      </c>
      <c r="B22" s="17" t="s">
        <v>589</v>
      </c>
      <c r="C22" s="373">
        <v>57875</v>
      </c>
      <c r="D22" s="373">
        <v>390000</v>
      </c>
      <c r="E22" s="373">
        <v>157875</v>
      </c>
      <c r="F22" s="449">
        <f t="shared" si="0"/>
        <v>272.78617710583154</v>
      </c>
      <c r="G22" s="449">
        <f t="shared" si="1"/>
        <v>40.48076923076923</v>
      </c>
    </row>
    <row r="23" spans="1:7" ht="12.75">
      <c r="A23" s="223">
        <v>5</v>
      </c>
      <c r="B23" s="23" t="s">
        <v>566</v>
      </c>
      <c r="C23" s="22">
        <f>SUM(C24:C37)</f>
        <v>20577130.32</v>
      </c>
      <c r="D23" s="22">
        <f>SUM(D24:D37)</f>
        <v>60116088</v>
      </c>
      <c r="E23" s="22">
        <f>SUM(E24:E37)</f>
        <v>26549082.860000003</v>
      </c>
      <c r="F23" s="448">
        <f t="shared" si="0"/>
        <v>129.02228079002614</v>
      </c>
      <c r="G23" s="448">
        <f t="shared" si="1"/>
        <v>44.163024812925286</v>
      </c>
    </row>
    <row r="24" spans="1:7" ht="12.75">
      <c r="A24" s="224" t="s">
        <v>590</v>
      </c>
      <c r="B24" s="17" t="s">
        <v>591</v>
      </c>
      <c r="C24" s="373">
        <v>3716702.35</v>
      </c>
      <c r="D24" s="373">
        <v>7660238</v>
      </c>
      <c r="E24" s="373">
        <v>4180122.58</v>
      </c>
      <c r="F24" s="449">
        <f t="shared" si="0"/>
        <v>112.46858603030184</v>
      </c>
      <c r="G24" s="449">
        <f t="shared" si="1"/>
        <v>54.56909537275474</v>
      </c>
    </row>
    <row r="25" spans="1:7" ht="12.75">
      <c r="A25" s="225" t="s">
        <v>592</v>
      </c>
      <c r="B25" s="17" t="s">
        <v>593</v>
      </c>
      <c r="C25" s="373">
        <v>0</v>
      </c>
      <c r="D25" s="373">
        <v>5824910</v>
      </c>
      <c r="E25" s="373">
        <v>3475800</v>
      </c>
      <c r="F25" s="449" t="s">
        <v>1208</v>
      </c>
      <c r="G25" s="449">
        <f t="shared" si="1"/>
        <v>59.67130822622152</v>
      </c>
    </row>
    <row r="26" spans="1:7" ht="12.75">
      <c r="A26" s="224" t="s">
        <v>592</v>
      </c>
      <c r="B26" s="17" t="s">
        <v>594</v>
      </c>
      <c r="C26" s="373">
        <v>13462436.23</v>
      </c>
      <c r="D26" s="373">
        <v>29805612</v>
      </c>
      <c r="E26" s="373">
        <v>14996665.77</v>
      </c>
      <c r="F26" s="449">
        <f t="shared" si="0"/>
        <v>111.39637368592386</v>
      </c>
      <c r="G26" s="449">
        <f t="shared" si="1"/>
        <v>50.31490636729754</v>
      </c>
    </row>
    <row r="27" spans="1:7" ht="12.75">
      <c r="A27" s="224" t="s">
        <v>592</v>
      </c>
      <c r="B27" s="17" t="s">
        <v>647</v>
      </c>
      <c r="C27" s="373">
        <v>77154.14</v>
      </c>
      <c r="D27" s="373">
        <v>3979457</v>
      </c>
      <c r="E27" s="373">
        <v>240377.73</v>
      </c>
      <c r="F27" s="449">
        <f t="shared" si="0"/>
        <v>311.5551932793237</v>
      </c>
      <c r="G27" s="449">
        <f t="shared" si="1"/>
        <v>6.040465571056554</v>
      </c>
    </row>
    <row r="28" spans="1:7" ht="12.75">
      <c r="A28" s="224" t="s">
        <v>595</v>
      </c>
      <c r="B28" s="17" t="s">
        <v>596</v>
      </c>
      <c r="C28" s="373">
        <v>48960</v>
      </c>
      <c r="D28" s="373">
        <v>73500</v>
      </c>
      <c r="E28" s="373">
        <v>0</v>
      </c>
      <c r="F28" s="449">
        <f t="shared" si="0"/>
        <v>0</v>
      </c>
      <c r="G28" s="449">
        <f t="shared" si="1"/>
        <v>0</v>
      </c>
    </row>
    <row r="29" spans="1:7" ht="12.75">
      <c r="A29" s="224" t="s">
        <v>595</v>
      </c>
      <c r="B29" s="17" t="s">
        <v>597</v>
      </c>
      <c r="C29" s="373">
        <v>47012.43</v>
      </c>
      <c r="D29" s="373">
        <v>548000</v>
      </c>
      <c r="E29" s="373">
        <v>74979.01</v>
      </c>
      <c r="F29" s="449">
        <f t="shared" si="0"/>
        <v>159.48762912276604</v>
      </c>
      <c r="G29" s="449">
        <f t="shared" si="1"/>
        <v>13.682301094890509</v>
      </c>
    </row>
    <row r="30" spans="1:7" ht="12.75">
      <c r="A30" s="225" t="s">
        <v>567</v>
      </c>
      <c r="B30" s="17" t="s">
        <v>598</v>
      </c>
      <c r="C30" s="373">
        <v>124897.74</v>
      </c>
      <c r="D30" s="373">
        <v>540030</v>
      </c>
      <c r="E30" s="373">
        <v>290400</v>
      </c>
      <c r="F30" s="449">
        <f t="shared" si="0"/>
        <v>232.51021195419548</v>
      </c>
      <c r="G30" s="449">
        <f t="shared" si="1"/>
        <v>53.77479028942837</v>
      </c>
    </row>
    <row r="31" spans="1:7" ht="12.75">
      <c r="A31" s="225" t="s">
        <v>567</v>
      </c>
      <c r="B31" s="17" t="s">
        <v>599</v>
      </c>
      <c r="C31" s="373">
        <v>2241935.84</v>
      </c>
      <c r="D31" s="373">
        <v>5306075</v>
      </c>
      <c r="E31" s="373">
        <v>2129028.79</v>
      </c>
      <c r="F31" s="449">
        <f t="shared" si="0"/>
        <v>94.96385900142442</v>
      </c>
      <c r="G31" s="449">
        <f t="shared" si="1"/>
        <v>40.12436292362999</v>
      </c>
    </row>
    <row r="32" spans="1:7" ht="12.75">
      <c r="A32" s="224" t="s">
        <v>600</v>
      </c>
      <c r="B32" s="17" t="s">
        <v>601</v>
      </c>
      <c r="C32" s="373">
        <v>362023.77</v>
      </c>
      <c r="D32" s="373">
        <v>1061553</v>
      </c>
      <c r="E32" s="373">
        <v>108762.36</v>
      </c>
      <c r="F32" s="449">
        <f t="shared" si="0"/>
        <v>30.04287812372099</v>
      </c>
      <c r="G32" s="449">
        <f t="shared" si="1"/>
        <v>10.245589245190773</v>
      </c>
    </row>
    <row r="33" spans="1:7" ht="12.75">
      <c r="A33" s="224" t="s">
        <v>600</v>
      </c>
      <c r="B33" s="17" t="s">
        <v>602</v>
      </c>
      <c r="C33" s="373">
        <v>136917.34</v>
      </c>
      <c r="D33" s="373">
        <v>180000</v>
      </c>
      <c r="E33" s="373">
        <v>0</v>
      </c>
      <c r="F33" s="449">
        <f t="shared" si="0"/>
        <v>0</v>
      </c>
      <c r="G33" s="449">
        <f t="shared" si="1"/>
        <v>0</v>
      </c>
    </row>
    <row r="34" spans="1:7" ht="12.75">
      <c r="A34" s="224" t="s">
        <v>603</v>
      </c>
      <c r="B34" s="17" t="s">
        <v>604</v>
      </c>
      <c r="C34" s="373">
        <v>0</v>
      </c>
      <c r="D34" s="373">
        <v>1360000</v>
      </c>
      <c r="E34" s="373">
        <v>300550</v>
      </c>
      <c r="F34" s="449" t="s">
        <v>1208</v>
      </c>
      <c r="G34" s="449">
        <f t="shared" si="1"/>
        <v>22.09926470588235</v>
      </c>
    </row>
    <row r="35" spans="1:7" ht="12.75">
      <c r="A35" s="224" t="s">
        <v>603</v>
      </c>
      <c r="B35" s="17" t="s">
        <v>605</v>
      </c>
      <c r="C35" s="373">
        <v>1626.46</v>
      </c>
      <c r="D35" s="373">
        <v>129900</v>
      </c>
      <c r="E35" s="373">
        <v>57820.01</v>
      </c>
      <c r="F35" s="449">
        <f t="shared" si="0"/>
        <v>3554.9604662887496</v>
      </c>
      <c r="G35" s="449">
        <f t="shared" si="1"/>
        <v>44.51117013086991</v>
      </c>
    </row>
    <row r="36" spans="1:7" ht="12.75">
      <c r="A36" s="224" t="s">
        <v>606</v>
      </c>
      <c r="B36" s="17" t="s">
        <v>607</v>
      </c>
      <c r="C36" s="373">
        <v>344093.71</v>
      </c>
      <c r="D36" s="373">
        <v>3616813</v>
      </c>
      <c r="E36" s="373">
        <v>683097.61</v>
      </c>
      <c r="F36" s="449">
        <f t="shared" si="0"/>
        <v>198.52080702085487</v>
      </c>
      <c r="G36" s="449">
        <f t="shared" si="1"/>
        <v>18.886727348082413</v>
      </c>
    </row>
    <row r="37" spans="1:7" ht="12.75">
      <c r="A37" s="224" t="s">
        <v>608</v>
      </c>
      <c r="B37" s="17" t="s">
        <v>609</v>
      </c>
      <c r="C37" s="373">
        <v>13370.31</v>
      </c>
      <c r="D37" s="373">
        <v>30000</v>
      </c>
      <c r="E37" s="373">
        <v>11479</v>
      </c>
      <c r="F37" s="449">
        <f t="shared" si="0"/>
        <v>85.85440427334893</v>
      </c>
      <c r="G37" s="449">
        <f t="shared" si="1"/>
        <v>38.263333333333335</v>
      </c>
    </row>
    <row r="38" spans="1:7" ht="12.75">
      <c r="A38" s="223">
        <v>6</v>
      </c>
      <c r="B38" s="23" t="s">
        <v>610</v>
      </c>
      <c r="C38" s="22">
        <f>SUM(C39:C40)</f>
        <v>8215.42</v>
      </c>
      <c r="D38" s="22">
        <f>SUM(D39:D40)</f>
        <v>1503752</v>
      </c>
      <c r="E38" s="22">
        <f>SUM(E39:E40)</f>
        <v>94537.99</v>
      </c>
      <c r="F38" s="448">
        <f t="shared" si="0"/>
        <v>1150.7383676062818</v>
      </c>
      <c r="G38" s="448">
        <f t="shared" si="1"/>
        <v>6.28680726609175</v>
      </c>
    </row>
    <row r="39" spans="1:7" ht="12.75">
      <c r="A39" s="224" t="s">
        <v>611</v>
      </c>
      <c r="B39" s="17" t="s">
        <v>612</v>
      </c>
      <c r="C39" s="373">
        <v>8215.42</v>
      </c>
      <c r="D39" s="373">
        <v>312145</v>
      </c>
      <c r="E39" s="373">
        <v>94537.99</v>
      </c>
      <c r="F39" s="449">
        <f t="shared" si="0"/>
        <v>1150.7383676062818</v>
      </c>
      <c r="G39" s="449">
        <f t="shared" si="1"/>
        <v>30.286562334812352</v>
      </c>
    </row>
    <row r="40" spans="1:7" ht="12.75">
      <c r="A40" s="224" t="s">
        <v>613</v>
      </c>
      <c r="B40" s="17" t="s">
        <v>614</v>
      </c>
      <c r="C40" s="373">
        <v>0</v>
      </c>
      <c r="D40" s="373">
        <v>1191607</v>
      </c>
      <c r="E40" s="373">
        <v>0</v>
      </c>
      <c r="F40" s="449" t="s">
        <v>1208</v>
      </c>
      <c r="G40" s="449">
        <f t="shared" si="1"/>
        <v>0</v>
      </c>
    </row>
    <row r="41" spans="1:7" ht="12.75">
      <c r="A41" s="223">
        <v>7</v>
      </c>
      <c r="B41" s="23" t="s">
        <v>568</v>
      </c>
      <c r="C41" s="22">
        <f>SUM(C42:C44)</f>
        <v>11516531.58</v>
      </c>
      <c r="D41" s="22">
        <f>SUM(D42:D44)</f>
        <v>47577974</v>
      </c>
      <c r="E41" s="22">
        <f>SUM(E42:E44)</f>
        <v>8126065.44</v>
      </c>
      <c r="F41" s="448">
        <f t="shared" si="0"/>
        <v>70.56000657447944</v>
      </c>
      <c r="G41" s="448">
        <f t="shared" si="1"/>
        <v>17.07946925188534</v>
      </c>
    </row>
    <row r="42" spans="1:7" ht="12.75">
      <c r="A42" s="224" t="s">
        <v>569</v>
      </c>
      <c r="B42" s="17" t="s">
        <v>625</v>
      </c>
      <c r="C42" s="373">
        <v>11369406.41</v>
      </c>
      <c r="D42" s="373">
        <v>47531200</v>
      </c>
      <c r="E42" s="373">
        <v>8111120.44</v>
      </c>
      <c r="F42" s="449">
        <f t="shared" si="0"/>
        <v>71.34163515226122</v>
      </c>
      <c r="G42" s="449">
        <f t="shared" si="1"/>
        <v>17.06483413000303</v>
      </c>
    </row>
    <row r="43" spans="1:7" ht="12.75">
      <c r="A43" s="224" t="s">
        <v>616</v>
      </c>
      <c r="B43" s="17" t="s">
        <v>617</v>
      </c>
      <c r="C43" s="373">
        <v>0</v>
      </c>
      <c r="D43" s="373">
        <v>1700</v>
      </c>
      <c r="E43" s="373">
        <v>0</v>
      </c>
      <c r="F43" s="449" t="s">
        <v>1208</v>
      </c>
      <c r="G43" s="449">
        <f t="shared" si="1"/>
        <v>0</v>
      </c>
    </row>
    <row r="44" spans="1:7" ht="12.75">
      <c r="A44" s="224" t="s">
        <v>618</v>
      </c>
      <c r="B44" s="17" t="s">
        <v>619</v>
      </c>
      <c r="C44" s="373">
        <v>147125.17</v>
      </c>
      <c r="D44" s="373">
        <v>45074</v>
      </c>
      <c r="E44" s="373">
        <v>14945</v>
      </c>
      <c r="F44" s="449">
        <f t="shared" si="0"/>
        <v>10.158017149614848</v>
      </c>
      <c r="G44" s="449">
        <f t="shared" si="1"/>
        <v>33.15658694591117</v>
      </c>
    </row>
    <row r="45" spans="1:7" s="3" customFormat="1" ht="12.75">
      <c r="A45" s="222">
        <v>8</v>
      </c>
      <c r="B45" s="24" t="s">
        <v>620</v>
      </c>
      <c r="C45" s="125">
        <f>C46</f>
        <v>2913570</v>
      </c>
      <c r="D45" s="125">
        <f>D46</f>
        <v>2245000</v>
      </c>
      <c r="E45" s="125">
        <f>E46</f>
        <v>0</v>
      </c>
      <c r="F45" s="450">
        <f t="shared" si="0"/>
        <v>0</v>
      </c>
      <c r="G45" s="450">
        <f t="shared" si="1"/>
        <v>0</v>
      </c>
    </row>
    <row r="46" spans="1:7" ht="12.75">
      <c r="A46" s="20" t="s">
        <v>556</v>
      </c>
      <c r="B46" s="12" t="s">
        <v>621</v>
      </c>
      <c r="C46" s="373">
        <v>2913570</v>
      </c>
      <c r="D46" s="373">
        <v>2245000</v>
      </c>
      <c r="E46" s="373">
        <v>0</v>
      </c>
      <c r="F46" s="449">
        <f t="shared" si="0"/>
        <v>0</v>
      </c>
      <c r="G46" s="449">
        <f t="shared" si="1"/>
        <v>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5" width="15.28125" style="11" customWidth="1"/>
    <col min="6" max="7" width="7.28125" style="191" customWidth="1"/>
    <col min="8" max="16384" width="9.140625" style="11" customWidth="1"/>
  </cols>
  <sheetData>
    <row r="1" spans="1:7" ht="12.75" customHeight="1">
      <c r="A1" s="2" t="s">
        <v>459</v>
      </c>
      <c r="B1" s="140"/>
      <c r="C1" s="140"/>
      <c r="D1" s="140"/>
      <c r="E1" s="140"/>
      <c r="F1" s="352"/>
      <c r="G1" s="352"/>
    </row>
    <row r="2" ht="12.75" customHeight="1" thickBot="1">
      <c r="A2" s="2"/>
    </row>
    <row r="3" spans="1:7" s="43" customFormat="1" ht="25.5" customHeight="1" thickBot="1">
      <c r="A3" s="78" t="s">
        <v>1324</v>
      </c>
      <c r="B3" s="79" t="s">
        <v>546</v>
      </c>
      <c r="C3" s="331" t="s">
        <v>1471</v>
      </c>
      <c r="D3" s="331" t="s">
        <v>1468</v>
      </c>
      <c r="E3" s="331" t="s">
        <v>1469</v>
      </c>
      <c r="F3" s="82" t="s">
        <v>1465</v>
      </c>
      <c r="G3" s="88" t="s">
        <v>1287</v>
      </c>
    </row>
    <row r="4" spans="1:8" s="44" customFormat="1" ht="12.75" customHeight="1">
      <c r="A4" s="83">
        <v>1</v>
      </c>
      <c r="B4" s="84">
        <v>2</v>
      </c>
      <c r="C4" s="85">
        <v>3</v>
      </c>
      <c r="D4" s="86">
        <v>4</v>
      </c>
      <c r="E4" s="85">
        <v>5</v>
      </c>
      <c r="F4" s="87">
        <v>6</v>
      </c>
      <c r="G4" s="89">
        <v>7</v>
      </c>
      <c r="H4" s="42"/>
    </row>
    <row r="5" spans="1:7" ht="12.75" customHeight="1">
      <c r="A5" s="28"/>
      <c r="B5" s="123" t="s">
        <v>460</v>
      </c>
      <c r="C5" s="30">
        <f>+C6+C12+C17+C23+C29+C34+C37+C43+C49</f>
        <v>86270187.27</v>
      </c>
      <c r="D5" s="30">
        <f>+D6+D12+D17+D23+D29+D34+D37+D43+D49</f>
        <v>255594600</v>
      </c>
      <c r="E5" s="30">
        <f>+E6+E12+E17+E23+E29+E34+E37+E43+E49</f>
        <v>87065371.49</v>
      </c>
      <c r="F5" s="124">
        <f>E5/C5*100</f>
        <v>100.92173698141087</v>
      </c>
      <c r="G5" s="124">
        <f>E5/D5*100</f>
        <v>34.063854044647265</v>
      </c>
    </row>
    <row r="6" spans="1:7" ht="12.75" customHeight="1">
      <c r="A6" s="116" t="s">
        <v>461</v>
      </c>
      <c r="B6" s="117" t="s">
        <v>462</v>
      </c>
      <c r="C6" s="118">
        <f>SUM(C7:C11)</f>
        <v>10120047.25</v>
      </c>
      <c r="D6" s="31">
        <f>SUM(D7:D11)</f>
        <v>25472958</v>
      </c>
      <c r="E6" s="118">
        <f>SUM(E7:E11)</f>
        <v>10566644.51</v>
      </c>
      <c r="F6" s="119">
        <f aca="true" t="shared" si="0" ref="F6:F56">E6/C6*100</f>
        <v>104.41299579900675</v>
      </c>
      <c r="G6" s="119">
        <f aca="true" t="shared" si="1" ref="G6:G56">E6/D6*100</f>
        <v>41.48181184925598</v>
      </c>
    </row>
    <row r="7" spans="1:7" ht="12.75" customHeight="1">
      <c r="A7" s="16" t="s">
        <v>463</v>
      </c>
      <c r="B7" s="17" t="s">
        <v>464</v>
      </c>
      <c r="C7" s="18">
        <v>822459.31</v>
      </c>
      <c r="D7" s="18">
        <v>1410058</v>
      </c>
      <c r="E7" s="18">
        <v>669818.2</v>
      </c>
      <c r="F7" s="351">
        <f t="shared" si="0"/>
        <v>81.4408921944114</v>
      </c>
      <c r="G7" s="351">
        <f t="shared" si="1"/>
        <v>47.50288286013766</v>
      </c>
    </row>
    <row r="8" spans="1:7" ht="12.75" customHeight="1">
      <c r="A8" s="16" t="s">
        <v>465</v>
      </c>
      <c r="B8" s="17" t="s">
        <v>466</v>
      </c>
      <c r="C8" s="18">
        <v>7669385.54</v>
      </c>
      <c r="D8" s="18">
        <v>18665900</v>
      </c>
      <c r="E8" s="18">
        <v>8394958.31</v>
      </c>
      <c r="F8" s="351">
        <f t="shared" si="0"/>
        <v>109.46063757279832</v>
      </c>
      <c r="G8" s="351">
        <f t="shared" si="1"/>
        <v>44.97483812728023</v>
      </c>
    </row>
    <row r="9" spans="1:7" ht="12.75" customHeight="1">
      <c r="A9" s="16" t="s">
        <v>467</v>
      </c>
      <c r="B9" s="17" t="s">
        <v>648</v>
      </c>
      <c r="C9" s="18">
        <v>307961.27</v>
      </c>
      <c r="D9" s="18">
        <v>1217000</v>
      </c>
      <c r="E9" s="18">
        <v>52009.81</v>
      </c>
      <c r="F9" s="351">
        <f t="shared" si="0"/>
        <v>16.8884256127402</v>
      </c>
      <c r="G9" s="351">
        <f t="shared" si="1"/>
        <v>4.273608052588332</v>
      </c>
    </row>
    <row r="10" spans="1:7" ht="12.75" customHeight="1">
      <c r="A10" s="16" t="s">
        <v>468</v>
      </c>
      <c r="B10" s="17" t="s">
        <v>469</v>
      </c>
      <c r="C10" s="18">
        <v>829334.56</v>
      </c>
      <c r="D10" s="18">
        <v>3201000</v>
      </c>
      <c r="E10" s="18">
        <v>958318.66</v>
      </c>
      <c r="F10" s="351">
        <f t="shared" si="0"/>
        <v>115.55272217282251</v>
      </c>
      <c r="G10" s="351">
        <f t="shared" si="1"/>
        <v>29.938102467978755</v>
      </c>
    </row>
    <row r="11" spans="1:7" ht="12.75" customHeight="1">
      <c r="A11" s="16" t="s">
        <v>470</v>
      </c>
      <c r="B11" s="17" t="s">
        <v>471</v>
      </c>
      <c r="C11" s="18">
        <v>490906.57</v>
      </c>
      <c r="D11" s="18">
        <v>979000</v>
      </c>
      <c r="E11" s="18">
        <v>491539.53</v>
      </c>
      <c r="F11" s="351">
        <f t="shared" si="0"/>
        <v>100.12893695841146</v>
      </c>
      <c r="G11" s="351">
        <f t="shared" si="1"/>
        <v>50.20832788559755</v>
      </c>
    </row>
    <row r="12" spans="1:7" ht="12.75" customHeight="1">
      <c r="A12" s="116" t="s">
        <v>472</v>
      </c>
      <c r="B12" s="117" t="s">
        <v>473</v>
      </c>
      <c r="C12" s="118">
        <f>SUM(C13:C16)</f>
        <v>3415302.39</v>
      </c>
      <c r="D12" s="31">
        <f>SUM(D13:D16)</f>
        <v>8992400</v>
      </c>
      <c r="E12" s="118">
        <f>SUM(E13:E16)</f>
        <v>3222869.67</v>
      </c>
      <c r="F12" s="119">
        <f t="shared" si="0"/>
        <v>94.36557299981861</v>
      </c>
      <c r="G12" s="119">
        <f t="shared" si="1"/>
        <v>35.8399278279436</v>
      </c>
    </row>
    <row r="13" spans="1:7" ht="12.75" customHeight="1">
      <c r="A13" s="16" t="s">
        <v>663</v>
      </c>
      <c r="B13" s="17" t="s">
        <v>664</v>
      </c>
      <c r="C13" s="18">
        <v>0</v>
      </c>
      <c r="D13" s="18">
        <v>50000</v>
      </c>
      <c r="E13" s="18">
        <v>0</v>
      </c>
      <c r="F13" s="126" t="s">
        <v>1208</v>
      </c>
      <c r="G13" s="351">
        <f>E13/D13*100</f>
        <v>0</v>
      </c>
    </row>
    <row r="14" spans="1:7" ht="12.75" customHeight="1">
      <c r="A14" s="16" t="s">
        <v>474</v>
      </c>
      <c r="B14" s="17" t="s">
        <v>649</v>
      </c>
      <c r="C14" s="18">
        <v>3197712.23</v>
      </c>
      <c r="D14" s="18">
        <v>7840900</v>
      </c>
      <c r="E14" s="18">
        <v>3111882.82</v>
      </c>
      <c r="F14" s="351">
        <f t="shared" si="0"/>
        <v>97.3159120075042</v>
      </c>
      <c r="G14" s="351">
        <f t="shared" si="1"/>
        <v>39.68782690762539</v>
      </c>
    </row>
    <row r="15" spans="1:7" ht="12.75" customHeight="1">
      <c r="A15" s="16" t="s">
        <v>1141</v>
      </c>
      <c r="B15" s="17" t="s">
        <v>1142</v>
      </c>
      <c r="C15" s="18">
        <v>217590.16</v>
      </c>
      <c r="D15" s="18">
        <v>1021500</v>
      </c>
      <c r="E15" s="18">
        <v>80986.85</v>
      </c>
      <c r="F15" s="351">
        <f t="shared" si="0"/>
        <v>37.21990461333362</v>
      </c>
      <c r="G15" s="351">
        <f t="shared" si="1"/>
        <v>7.928228095937348</v>
      </c>
    </row>
    <row r="16" spans="1:7" ht="12.75" customHeight="1">
      <c r="A16" s="16" t="s">
        <v>475</v>
      </c>
      <c r="B16" s="17" t="s">
        <v>650</v>
      </c>
      <c r="C16" s="18">
        <v>0</v>
      </c>
      <c r="D16" s="18">
        <v>80000</v>
      </c>
      <c r="E16" s="18">
        <v>30000</v>
      </c>
      <c r="F16" s="126" t="s">
        <v>1208</v>
      </c>
      <c r="G16" s="351">
        <f t="shared" si="1"/>
        <v>37.5</v>
      </c>
    </row>
    <row r="17" spans="1:7" ht="12.75" customHeight="1">
      <c r="A17" s="116" t="s">
        <v>476</v>
      </c>
      <c r="B17" s="117" t="s">
        <v>477</v>
      </c>
      <c r="C17" s="118">
        <f>SUM(C18:C22)</f>
        <v>10217745.54</v>
      </c>
      <c r="D17" s="31">
        <f>SUM(D18:D22)</f>
        <v>35586000</v>
      </c>
      <c r="E17" s="118">
        <f>SUM(E18:E22)</f>
        <v>6050119.35</v>
      </c>
      <c r="F17" s="119">
        <f t="shared" si="0"/>
        <v>59.21188119546771</v>
      </c>
      <c r="G17" s="119">
        <f t="shared" si="1"/>
        <v>17.001403220367557</v>
      </c>
    </row>
    <row r="18" spans="1:7" ht="12.75" customHeight="1">
      <c r="A18" s="16" t="s">
        <v>478</v>
      </c>
      <c r="B18" s="17" t="s">
        <v>479</v>
      </c>
      <c r="C18" s="18">
        <v>310671.76</v>
      </c>
      <c r="D18" s="18">
        <v>771000</v>
      </c>
      <c r="E18" s="18">
        <v>394443.06</v>
      </c>
      <c r="F18" s="351">
        <f t="shared" si="0"/>
        <v>126.96456864956119</v>
      </c>
      <c r="G18" s="351">
        <f t="shared" si="1"/>
        <v>51.15992996108949</v>
      </c>
    </row>
    <row r="19" spans="1:7" ht="12.75" customHeight="1">
      <c r="A19" s="16" t="s">
        <v>480</v>
      </c>
      <c r="B19" s="17" t="s">
        <v>481</v>
      </c>
      <c r="C19" s="18">
        <v>99900</v>
      </c>
      <c r="D19" s="18">
        <v>365000</v>
      </c>
      <c r="E19" s="18">
        <v>85051.25</v>
      </c>
      <c r="F19" s="351">
        <f t="shared" si="0"/>
        <v>85.13638638638639</v>
      </c>
      <c r="G19" s="351">
        <f t="shared" si="1"/>
        <v>23.301712328767124</v>
      </c>
    </row>
    <row r="20" spans="1:7" ht="12.75" customHeight="1">
      <c r="A20" s="16" t="s">
        <v>482</v>
      </c>
      <c r="B20" s="17" t="s">
        <v>483</v>
      </c>
      <c r="C20" s="18">
        <v>9588863.78</v>
      </c>
      <c r="D20" s="18">
        <v>34115000</v>
      </c>
      <c r="E20" s="18">
        <v>5543225.04</v>
      </c>
      <c r="F20" s="351">
        <f t="shared" si="0"/>
        <v>57.8089872499993</v>
      </c>
      <c r="G20" s="351">
        <f t="shared" si="1"/>
        <v>16.24864440861791</v>
      </c>
    </row>
    <row r="21" spans="1:7" ht="12.75" customHeight="1">
      <c r="A21" s="16" t="s">
        <v>651</v>
      </c>
      <c r="B21" s="17" t="s">
        <v>652</v>
      </c>
      <c r="C21" s="18">
        <v>208310</v>
      </c>
      <c r="D21" s="18">
        <v>0</v>
      </c>
      <c r="E21" s="18">
        <v>0</v>
      </c>
      <c r="F21" s="351">
        <f t="shared" si="0"/>
        <v>0</v>
      </c>
      <c r="G21" s="126" t="s">
        <v>1208</v>
      </c>
    </row>
    <row r="22" spans="1:7" ht="12.75" customHeight="1">
      <c r="A22" s="16" t="s">
        <v>484</v>
      </c>
      <c r="B22" s="17" t="s">
        <v>485</v>
      </c>
      <c r="C22" s="18">
        <v>10000</v>
      </c>
      <c r="D22" s="18">
        <v>335000</v>
      </c>
      <c r="E22" s="18">
        <v>27400</v>
      </c>
      <c r="F22" s="351">
        <f t="shared" si="0"/>
        <v>274</v>
      </c>
      <c r="G22" s="351">
        <f t="shared" si="1"/>
        <v>8.17910447761194</v>
      </c>
    </row>
    <row r="23" spans="1:7" ht="12.75" customHeight="1">
      <c r="A23" s="116" t="s">
        <v>486</v>
      </c>
      <c r="B23" s="117" t="s">
        <v>487</v>
      </c>
      <c r="C23" s="118">
        <f>SUM(C24:C28)</f>
        <v>2991487.81</v>
      </c>
      <c r="D23" s="31">
        <f>SUM(D24:D28)</f>
        <v>25250153</v>
      </c>
      <c r="E23" s="118">
        <f>SUM(E24:E28)</f>
        <v>6728003.14</v>
      </c>
      <c r="F23" s="119">
        <f t="shared" si="0"/>
        <v>224.90491579171768</v>
      </c>
      <c r="G23" s="119">
        <f t="shared" si="1"/>
        <v>26.645395534831017</v>
      </c>
    </row>
    <row r="24" spans="1:7" ht="12.75" customHeight="1">
      <c r="A24" s="16" t="s">
        <v>488</v>
      </c>
      <c r="B24" s="17" t="s">
        <v>489</v>
      </c>
      <c r="C24" s="18">
        <v>2585859.84</v>
      </c>
      <c r="D24" s="18">
        <v>11906000</v>
      </c>
      <c r="E24" s="18">
        <v>2592099.02</v>
      </c>
      <c r="F24" s="351">
        <f t="shared" si="0"/>
        <v>100.24128067204138</v>
      </c>
      <c r="G24" s="351">
        <f t="shared" si="1"/>
        <v>21.771367545775238</v>
      </c>
    </row>
    <row r="25" spans="1:7" ht="12.75" customHeight="1">
      <c r="A25" s="16" t="s">
        <v>490</v>
      </c>
      <c r="B25" s="17" t="s">
        <v>491</v>
      </c>
      <c r="C25" s="18">
        <v>159605.35</v>
      </c>
      <c r="D25" s="18">
        <v>11493000</v>
      </c>
      <c r="E25" s="18">
        <v>3811434.69</v>
      </c>
      <c r="F25" s="351">
        <f t="shared" si="0"/>
        <v>2388.0369235743037</v>
      </c>
      <c r="G25" s="351">
        <f t="shared" si="1"/>
        <v>33.16309658052728</v>
      </c>
    </row>
    <row r="26" spans="1:7" ht="12.75" customHeight="1">
      <c r="A26" s="16" t="s">
        <v>492</v>
      </c>
      <c r="B26" s="17" t="s">
        <v>493</v>
      </c>
      <c r="C26" s="18">
        <v>41250</v>
      </c>
      <c r="D26" s="18">
        <v>332268</v>
      </c>
      <c r="E26" s="18">
        <v>41250</v>
      </c>
      <c r="F26" s="351">
        <f t="shared" si="0"/>
        <v>100</v>
      </c>
      <c r="G26" s="351">
        <f t="shared" si="1"/>
        <v>12.414677308678538</v>
      </c>
    </row>
    <row r="27" spans="1:7" ht="12.75" customHeight="1">
      <c r="A27" s="16" t="s">
        <v>494</v>
      </c>
      <c r="B27" s="17" t="s">
        <v>495</v>
      </c>
      <c r="C27" s="18">
        <v>50000</v>
      </c>
      <c r="D27" s="18">
        <v>300000</v>
      </c>
      <c r="E27" s="18">
        <v>150000</v>
      </c>
      <c r="F27" s="351">
        <f t="shared" si="0"/>
        <v>300</v>
      </c>
      <c r="G27" s="351">
        <f t="shared" si="1"/>
        <v>50</v>
      </c>
    </row>
    <row r="28" spans="1:7" ht="12.75" customHeight="1">
      <c r="A28" s="16" t="s">
        <v>496</v>
      </c>
      <c r="B28" s="17" t="s">
        <v>497</v>
      </c>
      <c r="C28" s="18">
        <v>154772.62</v>
      </c>
      <c r="D28" s="18">
        <v>1218885</v>
      </c>
      <c r="E28" s="18">
        <v>133219.43</v>
      </c>
      <c r="F28" s="351">
        <f t="shared" si="0"/>
        <v>86.07428755809651</v>
      </c>
      <c r="G28" s="351">
        <f t="shared" si="1"/>
        <v>10.92961436066569</v>
      </c>
    </row>
    <row r="29" spans="1:7" ht="12.75" customHeight="1">
      <c r="A29" s="116" t="s">
        <v>498</v>
      </c>
      <c r="B29" s="117" t="s">
        <v>499</v>
      </c>
      <c r="C29" s="120">
        <f>SUM(C30:C33)</f>
        <v>8429365.11</v>
      </c>
      <c r="D29" s="115">
        <f>SUM(D30:D33)</f>
        <v>36402850</v>
      </c>
      <c r="E29" s="120">
        <f>SUM(E30:E33)</f>
        <v>8944403.360000001</v>
      </c>
      <c r="F29" s="121">
        <f t="shared" si="0"/>
        <v>106.11004794879506</v>
      </c>
      <c r="G29" s="121">
        <f t="shared" si="1"/>
        <v>24.57061290530824</v>
      </c>
    </row>
    <row r="30" spans="1:7" ht="12.75" customHeight="1">
      <c r="A30" s="16" t="s">
        <v>500</v>
      </c>
      <c r="B30" s="17" t="s">
        <v>501</v>
      </c>
      <c r="C30" s="18">
        <v>570903.58</v>
      </c>
      <c r="D30" s="18">
        <v>1900000</v>
      </c>
      <c r="E30" s="18">
        <v>166054.53</v>
      </c>
      <c r="F30" s="351">
        <f t="shared" si="0"/>
        <v>29.086265319968746</v>
      </c>
      <c r="G30" s="351">
        <f t="shared" si="1"/>
        <v>8.739712105263157</v>
      </c>
    </row>
    <row r="31" spans="1:7" ht="12.75" customHeight="1">
      <c r="A31" s="16" t="s">
        <v>502</v>
      </c>
      <c r="B31" s="17" t="s">
        <v>503</v>
      </c>
      <c r="C31" s="18">
        <v>6504903.74</v>
      </c>
      <c r="D31" s="18">
        <v>25659850</v>
      </c>
      <c r="E31" s="18">
        <v>7490253.06</v>
      </c>
      <c r="F31" s="351">
        <f t="shared" si="0"/>
        <v>115.14779248678013</v>
      </c>
      <c r="G31" s="351">
        <f t="shared" si="1"/>
        <v>29.190556686808378</v>
      </c>
    </row>
    <row r="32" spans="1:7" ht="12.75" customHeight="1">
      <c r="A32" s="16" t="s">
        <v>504</v>
      </c>
      <c r="B32" s="17" t="s">
        <v>505</v>
      </c>
      <c r="C32" s="18">
        <v>1253633.29</v>
      </c>
      <c r="D32" s="18">
        <v>8465000</v>
      </c>
      <c r="E32" s="18">
        <v>1173874.62</v>
      </c>
      <c r="F32" s="351">
        <f t="shared" si="0"/>
        <v>93.63779897708365</v>
      </c>
      <c r="G32" s="351">
        <f t="shared" si="1"/>
        <v>13.867390667454224</v>
      </c>
    </row>
    <row r="33" spans="1:7" ht="12.75" customHeight="1">
      <c r="A33" s="16" t="s">
        <v>506</v>
      </c>
      <c r="B33" s="17" t="s">
        <v>507</v>
      </c>
      <c r="C33" s="18">
        <v>99924.5</v>
      </c>
      <c r="D33" s="18">
        <v>378000</v>
      </c>
      <c r="E33" s="18">
        <v>114221.15</v>
      </c>
      <c r="F33" s="351">
        <f t="shared" si="0"/>
        <v>114.3074521263554</v>
      </c>
      <c r="G33" s="351">
        <f t="shared" si="1"/>
        <v>30.217235449735448</v>
      </c>
    </row>
    <row r="34" spans="1:7" ht="12.75" customHeight="1">
      <c r="A34" s="116" t="s">
        <v>508</v>
      </c>
      <c r="B34" s="117" t="s">
        <v>509</v>
      </c>
      <c r="C34" s="120">
        <f>SUM(C35:C36)</f>
        <v>977815.8800000001</v>
      </c>
      <c r="D34" s="115">
        <f>SUM(D35:D36)</f>
        <v>2380940</v>
      </c>
      <c r="E34" s="120">
        <f>SUM(E35:E36)</f>
        <v>834358.8</v>
      </c>
      <c r="F34" s="121">
        <f t="shared" si="0"/>
        <v>85.32882489083732</v>
      </c>
      <c r="G34" s="121">
        <f t="shared" si="1"/>
        <v>35.0432518249095</v>
      </c>
    </row>
    <row r="35" spans="1:7" ht="12.75" customHeight="1">
      <c r="A35" s="16" t="s">
        <v>653</v>
      </c>
      <c r="B35" s="17" t="s">
        <v>654</v>
      </c>
      <c r="C35" s="18">
        <v>190796.82</v>
      </c>
      <c r="D35" s="18">
        <v>433050</v>
      </c>
      <c r="E35" s="18">
        <v>217006.17</v>
      </c>
      <c r="F35" s="351">
        <f t="shared" si="0"/>
        <v>113.73678555019941</v>
      </c>
      <c r="G35" s="351">
        <f t="shared" si="1"/>
        <v>50.11111188084517</v>
      </c>
    </row>
    <row r="36" spans="1:7" ht="12.75" customHeight="1">
      <c r="A36" s="16" t="s">
        <v>510</v>
      </c>
      <c r="B36" s="17" t="s">
        <v>511</v>
      </c>
      <c r="C36" s="18">
        <v>787019.06</v>
      </c>
      <c r="D36" s="18">
        <v>1947890</v>
      </c>
      <c r="E36" s="18">
        <v>617352.63</v>
      </c>
      <c r="F36" s="351">
        <f t="shared" si="0"/>
        <v>78.4418905941109</v>
      </c>
      <c r="G36" s="351">
        <f t="shared" si="1"/>
        <v>31.6934031182459</v>
      </c>
    </row>
    <row r="37" spans="1:7" ht="12.75" customHeight="1">
      <c r="A37" s="116" t="s">
        <v>512</v>
      </c>
      <c r="B37" s="117" t="s">
        <v>513</v>
      </c>
      <c r="C37" s="120">
        <f>SUM(C38:C42)</f>
        <v>9773833.139999999</v>
      </c>
      <c r="D37" s="115">
        <f>SUM(D38:D42)</f>
        <v>33758806</v>
      </c>
      <c r="E37" s="120">
        <f>SUM(E38:E42)</f>
        <v>11466572.4</v>
      </c>
      <c r="F37" s="121">
        <f t="shared" si="0"/>
        <v>117.31909309022643</v>
      </c>
      <c r="G37" s="121">
        <f t="shared" si="1"/>
        <v>33.96616693137784</v>
      </c>
    </row>
    <row r="38" spans="1:7" ht="12.75" customHeight="1">
      <c r="A38" s="16" t="s">
        <v>514</v>
      </c>
      <c r="B38" s="17" t="s">
        <v>515</v>
      </c>
      <c r="C38" s="18">
        <v>5723553.56</v>
      </c>
      <c r="D38" s="18">
        <v>14397800</v>
      </c>
      <c r="E38" s="18">
        <v>6777470.73</v>
      </c>
      <c r="F38" s="351">
        <f t="shared" si="0"/>
        <v>118.41368581514595</v>
      </c>
      <c r="G38" s="351">
        <f t="shared" si="1"/>
        <v>47.07296066065649</v>
      </c>
    </row>
    <row r="39" spans="1:7" ht="12.75" customHeight="1">
      <c r="A39" s="16" t="s">
        <v>516</v>
      </c>
      <c r="B39" s="17" t="s">
        <v>517</v>
      </c>
      <c r="C39" s="18">
        <v>3147269.54</v>
      </c>
      <c r="D39" s="18">
        <v>13214906</v>
      </c>
      <c r="E39" s="18">
        <v>3683821.22</v>
      </c>
      <c r="F39" s="351">
        <f t="shared" si="0"/>
        <v>117.04816423190752</v>
      </c>
      <c r="G39" s="351">
        <f t="shared" si="1"/>
        <v>27.87625746259565</v>
      </c>
    </row>
    <row r="40" spans="1:7" ht="12.75" customHeight="1">
      <c r="A40" s="16" t="s">
        <v>518</v>
      </c>
      <c r="B40" s="17" t="s">
        <v>519</v>
      </c>
      <c r="C40" s="18">
        <v>14980</v>
      </c>
      <c r="D40" s="18">
        <v>28000</v>
      </c>
      <c r="E40" s="18">
        <v>13980</v>
      </c>
      <c r="F40" s="351">
        <f t="shared" si="0"/>
        <v>93.32443257676903</v>
      </c>
      <c r="G40" s="351">
        <f t="shared" si="1"/>
        <v>49.92857142857143</v>
      </c>
    </row>
    <row r="41" spans="1:7" ht="12.75" customHeight="1">
      <c r="A41" s="16" t="s">
        <v>520</v>
      </c>
      <c r="B41" s="17" t="s">
        <v>521</v>
      </c>
      <c r="C41" s="18">
        <v>536917.34</v>
      </c>
      <c r="D41" s="18">
        <v>3530000</v>
      </c>
      <c r="E41" s="18">
        <v>653019.44</v>
      </c>
      <c r="F41" s="351">
        <f t="shared" si="0"/>
        <v>121.62383133314339</v>
      </c>
      <c r="G41" s="351">
        <f t="shared" si="1"/>
        <v>18.499134277620392</v>
      </c>
    </row>
    <row r="42" spans="1:7" ht="12.75" customHeight="1">
      <c r="A42" s="16" t="s">
        <v>522</v>
      </c>
      <c r="B42" s="17" t="s">
        <v>523</v>
      </c>
      <c r="C42" s="18">
        <v>351112.7</v>
      </c>
      <c r="D42" s="18">
        <v>2588100</v>
      </c>
      <c r="E42" s="18">
        <v>338281.01</v>
      </c>
      <c r="F42" s="351">
        <f t="shared" si="0"/>
        <v>96.34542128496064</v>
      </c>
      <c r="G42" s="351">
        <f t="shared" si="1"/>
        <v>13.070631351184266</v>
      </c>
    </row>
    <row r="43" spans="1:7" ht="12.75" customHeight="1">
      <c r="A43" s="116" t="s">
        <v>524</v>
      </c>
      <c r="B43" s="117" t="s">
        <v>525</v>
      </c>
      <c r="C43" s="120">
        <f>SUM(C44:C48)</f>
        <v>35880826.260000005</v>
      </c>
      <c r="D43" s="115">
        <f>SUM(D44:D48)</f>
        <v>74917541</v>
      </c>
      <c r="E43" s="120">
        <f>SUM(E44:E48)</f>
        <v>34653299.900000006</v>
      </c>
      <c r="F43" s="121">
        <f t="shared" si="0"/>
        <v>96.57887934044471</v>
      </c>
      <c r="G43" s="121">
        <f t="shared" si="1"/>
        <v>46.255255361357904</v>
      </c>
    </row>
    <row r="44" spans="1:7" ht="12.75" customHeight="1">
      <c r="A44" s="16" t="s">
        <v>526</v>
      </c>
      <c r="B44" s="17" t="s">
        <v>527</v>
      </c>
      <c r="C44" s="18">
        <v>34951829.92</v>
      </c>
      <c r="D44" s="18">
        <v>72810544</v>
      </c>
      <c r="E44" s="18">
        <v>33589604.45</v>
      </c>
      <c r="F44" s="351">
        <f t="shared" si="0"/>
        <v>96.10256323311842</v>
      </c>
      <c r="G44" s="351">
        <f t="shared" si="1"/>
        <v>46.132884888210704</v>
      </c>
    </row>
    <row r="45" spans="1:7" ht="12.75" customHeight="1">
      <c r="A45" s="16" t="s">
        <v>528</v>
      </c>
      <c r="B45" s="17" t="s">
        <v>529</v>
      </c>
      <c r="C45" s="18">
        <v>293183.32</v>
      </c>
      <c r="D45" s="18">
        <v>817697</v>
      </c>
      <c r="E45" s="18">
        <v>404005.43</v>
      </c>
      <c r="F45" s="351">
        <f t="shared" si="0"/>
        <v>137.79959582966725</v>
      </c>
      <c r="G45" s="351">
        <f t="shared" si="1"/>
        <v>49.407718262388144</v>
      </c>
    </row>
    <row r="46" spans="1:7" ht="12.75" customHeight="1">
      <c r="A46" s="16" t="s">
        <v>530</v>
      </c>
      <c r="B46" s="17" t="s">
        <v>531</v>
      </c>
      <c r="C46" s="18">
        <v>415200</v>
      </c>
      <c r="D46" s="18">
        <v>707000</v>
      </c>
      <c r="E46" s="18">
        <v>442800</v>
      </c>
      <c r="F46" s="351">
        <f t="shared" si="0"/>
        <v>106.64739884393065</v>
      </c>
      <c r="G46" s="351">
        <f t="shared" si="1"/>
        <v>62.63083451202262</v>
      </c>
    </row>
    <row r="47" spans="1:7" ht="12.75" customHeight="1">
      <c r="A47" s="16" t="s">
        <v>532</v>
      </c>
      <c r="B47" s="17" t="s">
        <v>533</v>
      </c>
      <c r="C47" s="18">
        <v>16313.02</v>
      </c>
      <c r="D47" s="18">
        <v>228000</v>
      </c>
      <c r="E47" s="18">
        <v>12590.02</v>
      </c>
      <c r="F47" s="351">
        <f t="shared" si="0"/>
        <v>77.17773900847298</v>
      </c>
      <c r="G47" s="351">
        <f t="shared" si="1"/>
        <v>5.521938596491228</v>
      </c>
    </row>
    <row r="48" spans="1:7" ht="12.75" customHeight="1">
      <c r="A48" s="16" t="s">
        <v>534</v>
      </c>
      <c r="B48" s="17" t="s">
        <v>535</v>
      </c>
      <c r="C48" s="18">
        <v>204300</v>
      </c>
      <c r="D48" s="18">
        <v>354300</v>
      </c>
      <c r="E48" s="18">
        <v>204300</v>
      </c>
      <c r="F48" s="351">
        <f t="shared" si="0"/>
        <v>100</v>
      </c>
      <c r="G48" s="351">
        <f t="shared" si="1"/>
        <v>57.66299745977985</v>
      </c>
    </row>
    <row r="49" spans="1:7" ht="12.75" customHeight="1">
      <c r="A49" s="116" t="s">
        <v>536</v>
      </c>
      <c r="B49" s="117" t="s">
        <v>537</v>
      </c>
      <c r="C49" s="120">
        <f>SUM(C50:C56)</f>
        <v>4463763.890000001</v>
      </c>
      <c r="D49" s="115">
        <f>SUM(D50:D56)</f>
        <v>12832952</v>
      </c>
      <c r="E49" s="120">
        <f>SUM(E50:E56)</f>
        <v>4599100.359999999</v>
      </c>
      <c r="F49" s="121">
        <f t="shared" si="0"/>
        <v>103.03189132165318</v>
      </c>
      <c r="G49" s="121">
        <f t="shared" si="1"/>
        <v>35.838210569166</v>
      </c>
    </row>
    <row r="50" spans="1:7" ht="12.75" customHeight="1">
      <c r="A50" s="19">
        <v>102</v>
      </c>
      <c r="B50" s="17" t="s">
        <v>538</v>
      </c>
      <c r="C50" s="18">
        <v>1919860.05</v>
      </c>
      <c r="D50" s="18">
        <v>4922745</v>
      </c>
      <c r="E50" s="18">
        <v>1840939.69</v>
      </c>
      <c r="F50" s="351">
        <f t="shared" si="0"/>
        <v>95.88926494928627</v>
      </c>
      <c r="G50" s="351">
        <f t="shared" si="1"/>
        <v>37.39660880260911</v>
      </c>
    </row>
    <row r="51" spans="1:7" ht="12.75" customHeight="1">
      <c r="A51" s="19">
        <v>104</v>
      </c>
      <c r="B51" s="17" t="s">
        <v>539</v>
      </c>
      <c r="C51" s="18">
        <v>1189083.94</v>
      </c>
      <c r="D51" s="18">
        <v>3153107</v>
      </c>
      <c r="E51" s="18">
        <v>1431170.17</v>
      </c>
      <c r="F51" s="351">
        <f t="shared" si="0"/>
        <v>120.35905303707996</v>
      </c>
      <c r="G51" s="351">
        <f t="shared" si="1"/>
        <v>45.389204045406636</v>
      </c>
    </row>
    <row r="52" spans="1:7" ht="12.75" customHeight="1">
      <c r="A52" s="19">
        <v>105</v>
      </c>
      <c r="B52" s="17" t="s">
        <v>1143</v>
      </c>
      <c r="C52" s="18">
        <v>17000</v>
      </c>
      <c r="D52" s="18">
        <v>50000</v>
      </c>
      <c r="E52" s="18">
        <v>18750</v>
      </c>
      <c r="F52" s="351">
        <f t="shared" si="0"/>
        <v>110.29411764705883</v>
      </c>
      <c r="G52" s="351">
        <f t="shared" si="1"/>
        <v>37.5</v>
      </c>
    </row>
    <row r="53" spans="1:7" ht="12.75" customHeight="1">
      <c r="A53" s="19">
        <v>106</v>
      </c>
      <c r="B53" s="17" t="s">
        <v>540</v>
      </c>
      <c r="C53" s="18">
        <v>261016.31</v>
      </c>
      <c r="D53" s="18">
        <v>577000</v>
      </c>
      <c r="E53" s="18">
        <v>250251.89</v>
      </c>
      <c r="F53" s="351">
        <f t="shared" si="0"/>
        <v>95.87595886249409</v>
      </c>
      <c r="G53" s="351">
        <f t="shared" si="1"/>
        <v>43.37121143847487</v>
      </c>
    </row>
    <row r="54" spans="1:7" ht="12.75" customHeight="1">
      <c r="A54" s="19">
        <v>107</v>
      </c>
      <c r="B54" s="17" t="s">
        <v>541</v>
      </c>
      <c r="C54" s="18">
        <v>291754.64</v>
      </c>
      <c r="D54" s="18">
        <v>1732400</v>
      </c>
      <c r="E54" s="18">
        <v>233767.01</v>
      </c>
      <c r="F54" s="351">
        <f t="shared" si="0"/>
        <v>80.12452175567799</v>
      </c>
      <c r="G54" s="351">
        <f t="shared" si="1"/>
        <v>13.49382417455553</v>
      </c>
    </row>
    <row r="55" spans="1:7" ht="12.75" customHeight="1">
      <c r="A55" s="19">
        <v>108</v>
      </c>
      <c r="B55" s="17" t="s">
        <v>542</v>
      </c>
      <c r="C55" s="18">
        <v>53534.14</v>
      </c>
      <c r="D55" s="18">
        <v>511900</v>
      </c>
      <c r="E55" s="18">
        <v>41248.86</v>
      </c>
      <c r="F55" s="351">
        <f t="shared" si="0"/>
        <v>77.05150395616704</v>
      </c>
      <c r="G55" s="351">
        <f t="shared" si="1"/>
        <v>8.057991795272516</v>
      </c>
    </row>
    <row r="56" spans="1:7" ht="12.75" customHeight="1">
      <c r="A56" s="19">
        <v>109</v>
      </c>
      <c r="B56" s="17" t="s">
        <v>543</v>
      </c>
      <c r="C56" s="18">
        <v>731514.81</v>
      </c>
      <c r="D56" s="18">
        <v>1885800</v>
      </c>
      <c r="E56" s="18">
        <v>782972.74</v>
      </c>
      <c r="F56" s="351">
        <f t="shared" si="0"/>
        <v>107.03443447713654</v>
      </c>
      <c r="G56" s="351">
        <f t="shared" si="1"/>
        <v>41.51939442146569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">
      <selection activeCell="F28" sqref="F28"/>
    </sheetView>
  </sheetViews>
  <sheetFormatPr defaultColWidth="9.140625" defaultRowHeight="12.75"/>
  <cols>
    <col min="1" max="1" width="9.7109375" style="11" customWidth="1"/>
    <col min="2" max="2" width="70.7109375" style="11" customWidth="1"/>
    <col min="3" max="5" width="15.28125" style="60" customWidth="1"/>
    <col min="6" max="7" width="7.28125" style="191" customWidth="1"/>
    <col min="8" max="16384" width="9.140625" style="11" customWidth="1"/>
  </cols>
  <sheetData>
    <row r="1" spans="1:7" ht="12.75" customHeight="1">
      <c r="A1" s="141" t="s">
        <v>37</v>
      </c>
      <c r="B1" s="141"/>
      <c r="C1" s="354"/>
      <c r="D1" s="354"/>
      <c r="E1" s="354"/>
      <c r="F1" s="352"/>
      <c r="G1" s="352"/>
    </row>
    <row r="2" spans="1:7" ht="12.75" customHeight="1">
      <c r="A2" s="141"/>
      <c r="B2" s="141"/>
      <c r="C2" s="354"/>
      <c r="D2" s="354"/>
      <c r="E2" s="354"/>
      <c r="F2" s="352"/>
      <c r="G2" s="352"/>
    </row>
    <row r="3" spans="1:7" ht="12.75" customHeight="1">
      <c r="A3" s="2" t="s">
        <v>544</v>
      </c>
      <c r="B3" s="141"/>
      <c r="C3" s="354"/>
      <c r="D3" s="354"/>
      <c r="E3" s="354"/>
      <c r="F3" s="352"/>
      <c r="G3" s="352"/>
    </row>
    <row r="4" spans="1:7" ht="12.75" customHeight="1" thickBot="1">
      <c r="A4" s="2"/>
      <c r="B4" s="141"/>
      <c r="C4" s="354"/>
      <c r="D4" s="354"/>
      <c r="E4" s="354"/>
      <c r="F4" s="352"/>
      <c r="G4" s="352"/>
    </row>
    <row r="5" spans="1:7" s="43" customFormat="1" ht="25.5" customHeight="1" thickBot="1">
      <c r="A5" s="78" t="s">
        <v>1222</v>
      </c>
      <c r="B5" s="80" t="s">
        <v>32</v>
      </c>
      <c r="C5" s="331" t="s">
        <v>1471</v>
      </c>
      <c r="D5" s="331" t="s">
        <v>1468</v>
      </c>
      <c r="E5" s="331" t="s">
        <v>1469</v>
      </c>
      <c r="F5" s="331" t="s">
        <v>1465</v>
      </c>
      <c r="G5" s="332" t="s">
        <v>1287</v>
      </c>
    </row>
    <row r="6" spans="1:8" s="44" customFormat="1" ht="12.75" customHeight="1">
      <c r="A6" s="83">
        <v>1</v>
      </c>
      <c r="B6" s="85">
        <v>2</v>
      </c>
      <c r="C6" s="85">
        <v>3</v>
      </c>
      <c r="D6" s="86">
        <v>4</v>
      </c>
      <c r="E6" s="85">
        <v>5</v>
      </c>
      <c r="F6" s="87">
        <v>6</v>
      </c>
      <c r="G6" s="89">
        <v>7</v>
      </c>
      <c r="H6" s="42"/>
    </row>
    <row r="7" spans="1:7" s="73" customFormat="1" ht="12.75" customHeight="1">
      <c r="A7" s="355" t="s">
        <v>430</v>
      </c>
      <c r="B7" s="355" t="s">
        <v>637</v>
      </c>
      <c r="C7" s="356">
        <f>C8+C13</f>
        <v>1614528.06</v>
      </c>
      <c r="D7" s="356">
        <f>D8+D13</f>
        <v>2000000</v>
      </c>
      <c r="E7" s="356">
        <f>E8+E13</f>
        <v>0</v>
      </c>
      <c r="F7" s="357">
        <f>E7/C7*100</f>
        <v>0</v>
      </c>
      <c r="G7" s="357">
        <f>E7/D7*100</f>
        <v>0</v>
      </c>
    </row>
    <row r="8" spans="1:7" s="73" customFormat="1" ht="12.75" customHeight="1">
      <c r="A8" s="15" t="s">
        <v>432</v>
      </c>
      <c r="B8" s="15" t="s">
        <v>64</v>
      </c>
      <c r="C8" s="14">
        <f>C9+C11</f>
        <v>336795.26</v>
      </c>
      <c r="D8" s="14">
        <f>D9+D11</f>
        <v>0</v>
      </c>
      <c r="E8" s="14">
        <f>E9+E11</f>
        <v>0</v>
      </c>
      <c r="F8" s="335">
        <f aca="true" t="shared" si="0" ref="F8:F31">E8/C8*100</f>
        <v>0</v>
      </c>
      <c r="G8" s="76" t="s">
        <v>1208</v>
      </c>
    </row>
    <row r="9" spans="1:7" s="73" customFormat="1" ht="12.75" customHeight="1">
      <c r="A9" s="15" t="s">
        <v>1297</v>
      </c>
      <c r="B9" s="15" t="s">
        <v>1298</v>
      </c>
      <c r="C9" s="14">
        <f>C10</f>
        <v>250000</v>
      </c>
      <c r="D9" s="14">
        <f>D10</f>
        <v>0</v>
      </c>
      <c r="E9" s="14">
        <f>E10</f>
        <v>0</v>
      </c>
      <c r="F9" s="335">
        <f t="shared" si="0"/>
        <v>0</v>
      </c>
      <c r="G9" s="76" t="s">
        <v>1208</v>
      </c>
    </row>
    <row r="10" spans="1:7" s="73" customFormat="1" ht="12.75" customHeight="1">
      <c r="A10" s="12" t="s">
        <v>1299</v>
      </c>
      <c r="B10" s="27" t="s">
        <v>1300</v>
      </c>
      <c r="C10" s="21">
        <v>250000</v>
      </c>
      <c r="D10" s="21"/>
      <c r="E10" s="21">
        <v>0</v>
      </c>
      <c r="F10" s="336">
        <f t="shared" si="0"/>
        <v>0</v>
      </c>
      <c r="G10" s="77"/>
    </row>
    <row r="11" spans="1:7" s="73" customFormat="1" ht="12.75" customHeight="1">
      <c r="A11" s="15" t="s">
        <v>433</v>
      </c>
      <c r="B11" s="15" t="s">
        <v>65</v>
      </c>
      <c r="C11" s="14">
        <f>C12</f>
        <v>86795.26</v>
      </c>
      <c r="D11" s="14">
        <f>D12</f>
        <v>0</v>
      </c>
      <c r="E11" s="14">
        <f>E12</f>
        <v>0</v>
      </c>
      <c r="F11" s="335">
        <f t="shared" si="0"/>
        <v>0</v>
      </c>
      <c r="G11" s="76" t="s">
        <v>1208</v>
      </c>
    </row>
    <row r="12" spans="1:7" s="73" customFormat="1" ht="12.75" customHeight="1">
      <c r="A12" s="12" t="s">
        <v>434</v>
      </c>
      <c r="B12" s="27" t="s">
        <v>66</v>
      </c>
      <c r="C12" s="21">
        <v>86795.26</v>
      </c>
      <c r="D12" s="21"/>
      <c r="E12" s="21">
        <v>0</v>
      </c>
      <c r="F12" s="336">
        <f t="shared" si="0"/>
        <v>0</v>
      </c>
      <c r="G12" s="77"/>
    </row>
    <row r="13" spans="1:7" s="73" customFormat="1" ht="12.75" customHeight="1">
      <c r="A13" s="15" t="s">
        <v>435</v>
      </c>
      <c r="B13" s="15" t="s">
        <v>436</v>
      </c>
      <c r="C13" s="14">
        <f>C14</f>
        <v>1277732.8</v>
      </c>
      <c r="D13" s="14">
        <f>D14</f>
        <v>2000000</v>
      </c>
      <c r="E13" s="14">
        <f>E14</f>
        <v>0</v>
      </c>
      <c r="F13" s="335">
        <f t="shared" si="0"/>
        <v>0</v>
      </c>
      <c r="G13" s="76">
        <f aca="true" t="shared" si="1" ref="G13:G31">E13/D13*100</f>
        <v>0</v>
      </c>
    </row>
    <row r="14" spans="1:7" s="73" customFormat="1" ht="12.75" customHeight="1">
      <c r="A14" s="15" t="s">
        <v>437</v>
      </c>
      <c r="B14" s="15" t="s">
        <v>438</v>
      </c>
      <c r="C14" s="14">
        <f>C15</f>
        <v>1277732.8</v>
      </c>
      <c r="D14" s="14">
        <v>2000000</v>
      </c>
      <c r="E14" s="14">
        <f>E15</f>
        <v>0</v>
      </c>
      <c r="F14" s="335">
        <f t="shared" si="0"/>
        <v>0</v>
      </c>
      <c r="G14" s="76">
        <f t="shared" si="1"/>
        <v>0</v>
      </c>
    </row>
    <row r="15" spans="1:7" s="73" customFormat="1" ht="12.75" customHeight="1">
      <c r="A15" s="12" t="s">
        <v>638</v>
      </c>
      <c r="B15" s="27" t="s">
        <v>439</v>
      </c>
      <c r="C15" s="21">
        <v>1277732.8</v>
      </c>
      <c r="D15" s="21"/>
      <c r="E15" s="21">
        <v>0</v>
      </c>
      <c r="F15" s="336">
        <f t="shared" si="0"/>
        <v>0</v>
      </c>
      <c r="G15" s="77"/>
    </row>
    <row r="16" spans="1:7" s="73" customFormat="1" ht="12.75" customHeight="1">
      <c r="A16" s="20"/>
      <c r="B16" s="27"/>
      <c r="C16" s="21"/>
      <c r="D16" s="32"/>
      <c r="E16" s="32"/>
      <c r="F16" s="207"/>
      <c r="G16" s="207"/>
    </row>
    <row r="17" spans="1:7" s="73" customFormat="1" ht="12.75" customHeight="1">
      <c r="A17" s="49" t="s">
        <v>440</v>
      </c>
      <c r="B17" s="49" t="s">
        <v>639</v>
      </c>
      <c r="C17" s="50">
        <f>C18+C23</f>
        <v>2822555.5100000002</v>
      </c>
      <c r="D17" s="50">
        <f>D18+D23</f>
        <v>10655000</v>
      </c>
      <c r="E17" s="50">
        <f>E18+E23</f>
        <v>3444791.71</v>
      </c>
      <c r="F17" s="333">
        <f t="shared" si="0"/>
        <v>122.04513596970853</v>
      </c>
      <c r="G17" s="333">
        <f t="shared" si="1"/>
        <v>32.33028352885969</v>
      </c>
    </row>
    <row r="18" spans="1:7" s="73" customFormat="1" ht="12.75" customHeight="1">
      <c r="A18" s="15" t="s">
        <v>442</v>
      </c>
      <c r="B18" s="15" t="s">
        <v>443</v>
      </c>
      <c r="C18" s="14">
        <f>C19+C21</f>
        <v>155888.87</v>
      </c>
      <c r="D18" s="14">
        <f>D19+D21</f>
        <v>1062500</v>
      </c>
      <c r="E18" s="14">
        <f>E19+E21</f>
        <v>156314.67</v>
      </c>
      <c r="F18" s="76">
        <f t="shared" si="0"/>
        <v>100.27314329752986</v>
      </c>
      <c r="G18" s="335">
        <f t="shared" si="1"/>
        <v>14.711968941176472</v>
      </c>
    </row>
    <row r="19" spans="1:7" s="73" customFormat="1" ht="12.75" customHeight="1">
      <c r="A19" s="15" t="s">
        <v>444</v>
      </c>
      <c r="B19" s="15" t="s">
        <v>445</v>
      </c>
      <c r="C19" s="14">
        <f>C20</f>
        <v>155888.87</v>
      </c>
      <c r="D19" s="14">
        <v>311000</v>
      </c>
      <c r="E19" s="14">
        <f>E20</f>
        <v>156314.67</v>
      </c>
      <c r="F19" s="76">
        <f t="shared" si="0"/>
        <v>100.27314329752986</v>
      </c>
      <c r="G19" s="335">
        <f t="shared" si="1"/>
        <v>50.26195176848876</v>
      </c>
    </row>
    <row r="20" spans="1:7" s="73" customFormat="1" ht="12.75" customHeight="1">
      <c r="A20" s="12" t="s">
        <v>446</v>
      </c>
      <c r="B20" s="27" t="s">
        <v>445</v>
      </c>
      <c r="C20" s="21">
        <v>155888.87</v>
      </c>
      <c r="D20" s="21"/>
      <c r="E20" s="21">
        <v>156314.67</v>
      </c>
      <c r="F20" s="77">
        <f t="shared" si="0"/>
        <v>100.27314329752986</v>
      </c>
      <c r="G20" s="336"/>
    </row>
    <row r="21" spans="1:7" s="73" customFormat="1" ht="12.75" customHeight="1">
      <c r="A21" s="15" t="s">
        <v>447</v>
      </c>
      <c r="B21" s="15" t="s">
        <v>448</v>
      </c>
      <c r="C21" s="14">
        <f>C22</f>
        <v>0</v>
      </c>
      <c r="D21" s="14">
        <v>751500</v>
      </c>
      <c r="E21" s="14">
        <f>E22</f>
        <v>0</v>
      </c>
      <c r="F21" s="76" t="s">
        <v>1208</v>
      </c>
      <c r="G21" s="335">
        <f t="shared" si="1"/>
        <v>0</v>
      </c>
    </row>
    <row r="22" spans="1:7" s="73" customFormat="1" ht="12.75" customHeight="1">
      <c r="A22" s="12" t="s">
        <v>449</v>
      </c>
      <c r="B22" s="27" t="s">
        <v>450</v>
      </c>
      <c r="C22" s="21">
        <v>0</v>
      </c>
      <c r="D22" s="21"/>
      <c r="E22" s="21">
        <v>0</v>
      </c>
      <c r="F22" s="77" t="s">
        <v>1208</v>
      </c>
      <c r="G22" s="336"/>
    </row>
    <row r="23" spans="1:7" s="73" customFormat="1" ht="12.75" customHeight="1">
      <c r="A23" s="15" t="s">
        <v>451</v>
      </c>
      <c r="B23" s="15" t="s">
        <v>452</v>
      </c>
      <c r="C23" s="14">
        <f>C24+C26+C28</f>
        <v>2666666.64</v>
      </c>
      <c r="D23" s="14">
        <f>D24+D26+D28</f>
        <v>9592500</v>
      </c>
      <c r="E23" s="14">
        <f>E24+E26+E28</f>
        <v>3288477.04</v>
      </c>
      <c r="F23" s="76">
        <f t="shared" si="0"/>
        <v>123.3178902331789</v>
      </c>
      <c r="G23" s="335">
        <f t="shared" si="1"/>
        <v>34.28175178524889</v>
      </c>
    </row>
    <row r="24" spans="1:7" s="73" customFormat="1" ht="12.75" customHeight="1">
      <c r="A24" s="15" t="s">
        <v>1238</v>
      </c>
      <c r="B24" s="15" t="s">
        <v>1239</v>
      </c>
      <c r="C24" s="14">
        <f>C25</f>
        <v>0</v>
      </c>
      <c r="D24" s="14">
        <v>2135500</v>
      </c>
      <c r="E24" s="14">
        <f>E25</f>
        <v>399588.18</v>
      </c>
      <c r="F24" s="76" t="s">
        <v>1208</v>
      </c>
      <c r="G24" s="335">
        <f t="shared" si="1"/>
        <v>18.71169187543901</v>
      </c>
    </row>
    <row r="25" spans="1:7" s="73" customFormat="1" ht="12.75" customHeight="1">
      <c r="A25" s="12" t="s">
        <v>1240</v>
      </c>
      <c r="B25" s="27" t="s">
        <v>1241</v>
      </c>
      <c r="C25" s="21">
        <v>0</v>
      </c>
      <c r="D25" s="21"/>
      <c r="E25" s="21">
        <v>399588.18</v>
      </c>
      <c r="F25" s="77" t="s">
        <v>1208</v>
      </c>
      <c r="G25" s="336"/>
    </row>
    <row r="26" spans="1:7" s="73" customFormat="1" ht="12.75" customHeight="1">
      <c r="A26" s="15" t="s">
        <v>453</v>
      </c>
      <c r="B26" s="15" t="s">
        <v>1054</v>
      </c>
      <c r="C26" s="14">
        <f>C27</f>
        <v>2666666.64</v>
      </c>
      <c r="D26" s="14">
        <v>4890000</v>
      </c>
      <c r="E26" s="14">
        <f>E27</f>
        <v>2888888.86</v>
      </c>
      <c r="F26" s="76">
        <f t="shared" si="0"/>
        <v>108.33333333333333</v>
      </c>
      <c r="G26" s="335">
        <f t="shared" si="1"/>
        <v>59.077481799591006</v>
      </c>
    </row>
    <row r="27" spans="1:7" s="73" customFormat="1" ht="12.75" customHeight="1">
      <c r="A27" s="12" t="s">
        <v>454</v>
      </c>
      <c r="B27" s="27" t="s">
        <v>455</v>
      </c>
      <c r="C27" s="21">
        <v>2666666.64</v>
      </c>
      <c r="D27" s="21"/>
      <c r="E27" s="21">
        <v>2888888.86</v>
      </c>
      <c r="F27" s="77">
        <f t="shared" si="0"/>
        <v>108.33333333333333</v>
      </c>
      <c r="G27" s="336"/>
    </row>
    <row r="28" spans="1:7" s="73" customFormat="1" ht="12.75" customHeight="1">
      <c r="A28" s="15" t="s">
        <v>1242</v>
      </c>
      <c r="B28" s="15" t="s">
        <v>1243</v>
      </c>
      <c r="C28" s="14">
        <f>C29</f>
        <v>0</v>
      </c>
      <c r="D28" s="14">
        <v>2567000</v>
      </c>
      <c r="E28" s="14">
        <f>E29</f>
        <v>0</v>
      </c>
      <c r="F28" s="76" t="s">
        <v>1208</v>
      </c>
      <c r="G28" s="335">
        <f t="shared" si="1"/>
        <v>0</v>
      </c>
    </row>
    <row r="29" spans="1:7" s="73" customFormat="1" ht="12.75" customHeight="1">
      <c r="A29" s="12" t="s">
        <v>1244</v>
      </c>
      <c r="B29" s="27" t="s">
        <v>1245</v>
      </c>
      <c r="C29" s="21">
        <v>0</v>
      </c>
      <c r="D29" s="21"/>
      <c r="E29" s="21">
        <v>0</v>
      </c>
      <c r="F29" s="77" t="s">
        <v>1208</v>
      </c>
      <c r="G29" s="336"/>
    </row>
    <row r="30" spans="1:7" s="73" customFormat="1" ht="12.75" customHeight="1" thickBot="1">
      <c r="A30" s="12"/>
      <c r="B30" s="131"/>
      <c r="C30" s="132"/>
      <c r="D30" s="132"/>
      <c r="E30" s="132"/>
      <c r="F30" s="137"/>
      <c r="G30" s="137"/>
    </row>
    <row r="31" spans="1:7" s="136" customFormat="1" ht="25.5" customHeight="1" thickBot="1">
      <c r="A31" s="133"/>
      <c r="B31" s="134" t="s">
        <v>27</v>
      </c>
      <c r="C31" s="135">
        <f>C7-C17</f>
        <v>-1208027.4500000002</v>
      </c>
      <c r="D31" s="135">
        <f>D7-D17</f>
        <v>-8655000</v>
      </c>
      <c r="E31" s="135">
        <f>E7-E17</f>
        <v>-3444791.71</v>
      </c>
      <c r="F31" s="358">
        <f t="shared" si="0"/>
        <v>285.15839685596546</v>
      </c>
      <c r="G31" s="359">
        <f t="shared" si="1"/>
        <v>39.80117515886771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196" customWidth="1"/>
    <col min="2" max="2" width="100.7109375" style="11" customWidth="1"/>
    <col min="3" max="4" width="15.28125" style="11" customWidth="1"/>
    <col min="5" max="5" width="7.28125" style="11" customWidth="1"/>
    <col min="6" max="16384" width="9.140625" style="11" customWidth="1"/>
  </cols>
  <sheetData>
    <row r="1" spans="1:5" ht="12.75" customHeight="1">
      <c r="A1" s="197" t="s">
        <v>545</v>
      </c>
      <c r="B1" s="3"/>
      <c r="C1" s="74"/>
      <c r="D1" s="74"/>
      <c r="E1" s="74"/>
    </row>
    <row r="2" spans="1:5" ht="12.75" customHeight="1" thickBot="1">
      <c r="A2" s="197"/>
      <c r="B2" s="3"/>
      <c r="C2" s="192"/>
      <c r="D2" s="192"/>
      <c r="E2" s="192"/>
    </row>
    <row r="3" spans="1:5" s="43" customFormat="1" ht="25.5" customHeight="1" thickBot="1">
      <c r="A3" s="227" t="s">
        <v>1222</v>
      </c>
      <c r="B3" s="79" t="s">
        <v>32</v>
      </c>
      <c r="C3" s="331" t="s">
        <v>1471</v>
      </c>
      <c r="D3" s="331" t="s">
        <v>1469</v>
      </c>
      <c r="E3" s="332" t="s">
        <v>1317</v>
      </c>
    </row>
    <row r="4" spans="1:5" s="44" customFormat="1" ht="12.75" customHeight="1">
      <c r="A4" s="83">
        <v>1</v>
      </c>
      <c r="B4" s="84">
        <v>2</v>
      </c>
      <c r="C4" s="85">
        <v>3</v>
      </c>
      <c r="D4" s="85">
        <v>4</v>
      </c>
      <c r="E4" s="114">
        <v>5</v>
      </c>
    </row>
    <row r="5" spans="1:5" ht="12.75" customHeight="1">
      <c r="A5" s="205">
        <v>8</v>
      </c>
      <c r="B5" s="211" t="s">
        <v>431</v>
      </c>
      <c r="C5" s="30">
        <f>C6+C13</f>
        <v>1614528.06</v>
      </c>
      <c r="D5" s="30">
        <f>D6+D13</f>
        <v>0</v>
      </c>
      <c r="E5" s="124">
        <f>D5/C5*100</f>
        <v>0</v>
      </c>
    </row>
    <row r="6" spans="1:5" ht="12.75" customHeight="1">
      <c r="A6" s="129">
        <v>81</v>
      </c>
      <c r="B6" s="204" t="s">
        <v>64</v>
      </c>
      <c r="C6" s="14">
        <f>C7+C10</f>
        <v>336795.26</v>
      </c>
      <c r="D6" s="14">
        <f>D7+D10</f>
        <v>0</v>
      </c>
      <c r="E6" s="335">
        <f aca="true" t="shared" si="0" ref="E6:E16">D6/C6*100</f>
        <v>0</v>
      </c>
    </row>
    <row r="7" spans="1:5" ht="12.75" customHeight="1">
      <c r="A7" s="129">
        <v>817</v>
      </c>
      <c r="B7" s="204" t="s">
        <v>1318</v>
      </c>
      <c r="C7" s="14">
        <f>C8</f>
        <v>250000</v>
      </c>
      <c r="D7" s="14">
        <f>D8</f>
        <v>0</v>
      </c>
      <c r="E7" s="335">
        <f t="shared" si="0"/>
        <v>0</v>
      </c>
    </row>
    <row r="8" spans="1:5" ht="12.75" customHeight="1">
      <c r="A8" s="128">
        <v>8177</v>
      </c>
      <c r="B8" s="203" t="s">
        <v>1319</v>
      </c>
      <c r="C8" s="21">
        <f>C9</f>
        <v>250000</v>
      </c>
      <c r="D8" s="21">
        <f>D9</f>
        <v>0</v>
      </c>
      <c r="E8" s="336">
        <f t="shared" si="0"/>
        <v>0</v>
      </c>
    </row>
    <row r="9" spans="1:5" ht="36.75" customHeight="1">
      <c r="A9" s="193">
        <v>817710</v>
      </c>
      <c r="B9" s="206" t="s">
        <v>1320</v>
      </c>
      <c r="C9" s="194">
        <v>250000</v>
      </c>
      <c r="D9" s="194">
        <v>0</v>
      </c>
      <c r="E9" s="384">
        <f t="shared" si="0"/>
        <v>0</v>
      </c>
    </row>
    <row r="10" spans="1:5" ht="12.75" customHeight="1">
      <c r="A10" s="129">
        <v>818</v>
      </c>
      <c r="B10" s="204" t="s">
        <v>65</v>
      </c>
      <c r="C10" s="14">
        <f>C11</f>
        <v>86795.26</v>
      </c>
      <c r="D10" s="14">
        <f>D11</f>
        <v>0</v>
      </c>
      <c r="E10" s="335">
        <f t="shared" si="0"/>
        <v>0</v>
      </c>
    </row>
    <row r="11" spans="1:5" ht="12.75" customHeight="1">
      <c r="A11" s="128">
        <v>8181</v>
      </c>
      <c r="B11" s="203" t="s">
        <v>66</v>
      </c>
      <c r="C11" s="21">
        <f>C12</f>
        <v>86795.26</v>
      </c>
      <c r="D11" s="21">
        <f>D12</f>
        <v>0</v>
      </c>
      <c r="E11" s="336">
        <f t="shared" si="0"/>
        <v>0</v>
      </c>
    </row>
    <row r="12" spans="1:5" ht="25.5" customHeight="1">
      <c r="A12" s="193">
        <v>818120</v>
      </c>
      <c r="B12" s="194" t="s">
        <v>1330</v>
      </c>
      <c r="C12" s="194">
        <v>86795.26</v>
      </c>
      <c r="D12" s="194">
        <v>0</v>
      </c>
      <c r="E12" s="384">
        <f t="shared" si="0"/>
        <v>0</v>
      </c>
    </row>
    <row r="13" spans="1:5" ht="12.75" customHeight="1">
      <c r="A13" s="129">
        <v>84</v>
      </c>
      <c r="B13" s="204" t="s">
        <v>436</v>
      </c>
      <c r="C13" s="14">
        <f aca="true" t="shared" si="1" ref="C13:D15">C14</f>
        <v>1277732.8</v>
      </c>
      <c r="D13" s="14">
        <f t="shared" si="1"/>
        <v>0</v>
      </c>
      <c r="E13" s="335">
        <f t="shared" si="0"/>
        <v>0</v>
      </c>
    </row>
    <row r="14" spans="1:5" ht="12.75" customHeight="1">
      <c r="A14" s="129">
        <v>842</v>
      </c>
      <c r="B14" s="204" t="s">
        <v>438</v>
      </c>
      <c r="C14" s="14">
        <f t="shared" si="1"/>
        <v>1277732.8</v>
      </c>
      <c r="D14" s="14">
        <f t="shared" si="1"/>
        <v>0</v>
      </c>
      <c r="E14" s="335">
        <f t="shared" si="0"/>
        <v>0</v>
      </c>
    </row>
    <row r="15" spans="1:5" ht="12.75" customHeight="1">
      <c r="A15" s="128">
        <v>8422</v>
      </c>
      <c r="B15" s="212" t="s">
        <v>547</v>
      </c>
      <c r="C15" s="21">
        <f t="shared" si="1"/>
        <v>1277732.8</v>
      </c>
      <c r="D15" s="21">
        <f t="shared" si="1"/>
        <v>0</v>
      </c>
      <c r="E15" s="336">
        <f t="shared" si="0"/>
        <v>0</v>
      </c>
    </row>
    <row r="16" spans="1:5" ht="36.75" customHeight="1">
      <c r="A16" s="193">
        <v>842220</v>
      </c>
      <c r="B16" s="206" t="s">
        <v>1140</v>
      </c>
      <c r="C16" s="194">
        <v>1277732.8</v>
      </c>
      <c r="D16" s="194">
        <v>0</v>
      </c>
      <c r="E16" s="384">
        <f t="shared" si="0"/>
        <v>0</v>
      </c>
    </row>
    <row r="17" spans="1:5" s="43" customFormat="1" ht="12.75" customHeight="1">
      <c r="A17" s="199"/>
      <c r="B17" s="228"/>
      <c r="C17" s="200"/>
      <c r="D17" s="200"/>
      <c r="E17" s="385"/>
    </row>
    <row r="18" spans="1:5" s="43" customFormat="1" ht="12.75" customHeight="1">
      <c r="A18" s="205">
        <v>5</v>
      </c>
      <c r="B18" s="210" t="s">
        <v>441</v>
      </c>
      <c r="C18" s="30">
        <f>C19+C23</f>
        <v>2822555.5100000002</v>
      </c>
      <c r="D18" s="30">
        <f>D19+D23</f>
        <v>3444791.7100000004</v>
      </c>
      <c r="E18" s="386">
        <f aca="true" t="shared" si="2" ref="E18:E29">D18/C18*100</f>
        <v>122.04513596970854</v>
      </c>
    </row>
    <row r="19" spans="1:5" s="140" customFormat="1" ht="12.75" customHeight="1">
      <c r="A19" s="201">
        <v>53</v>
      </c>
      <c r="B19" s="214" t="s">
        <v>443</v>
      </c>
      <c r="C19" s="51">
        <f aca="true" t="shared" si="3" ref="C19:D21">C20</f>
        <v>155888.87</v>
      </c>
      <c r="D19" s="51">
        <f t="shared" si="3"/>
        <v>156314.67</v>
      </c>
      <c r="E19" s="59">
        <f t="shared" si="2"/>
        <v>100.27314329752986</v>
      </c>
    </row>
    <row r="20" spans="1:5" s="140" customFormat="1" ht="12.75" customHeight="1">
      <c r="A20" s="201">
        <v>532</v>
      </c>
      <c r="B20" s="214" t="s">
        <v>445</v>
      </c>
      <c r="C20" s="51">
        <f t="shared" si="3"/>
        <v>155888.87</v>
      </c>
      <c r="D20" s="51">
        <f t="shared" si="3"/>
        <v>156314.67</v>
      </c>
      <c r="E20" s="59">
        <f t="shared" si="2"/>
        <v>100.27314329752986</v>
      </c>
    </row>
    <row r="21" spans="1:5" s="140" customFormat="1" ht="12.75" customHeight="1">
      <c r="A21" s="202">
        <v>5321</v>
      </c>
      <c r="B21" s="215" t="s">
        <v>445</v>
      </c>
      <c r="C21" s="54">
        <f t="shared" si="3"/>
        <v>155888.87</v>
      </c>
      <c r="D21" s="54">
        <f t="shared" si="3"/>
        <v>156314.67</v>
      </c>
      <c r="E21" s="58">
        <f t="shared" si="2"/>
        <v>100.27314329752986</v>
      </c>
    </row>
    <row r="22" spans="1:5" ht="51" customHeight="1">
      <c r="A22" s="208">
        <v>532120</v>
      </c>
      <c r="B22" s="216" t="s">
        <v>1323</v>
      </c>
      <c r="C22" s="194">
        <v>155888.87</v>
      </c>
      <c r="D22" s="194">
        <v>156314.67</v>
      </c>
      <c r="E22" s="387">
        <f t="shared" si="2"/>
        <v>100.27314329752986</v>
      </c>
    </row>
    <row r="23" spans="1:5" ht="12.75" customHeight="1">
      <c r="A23" s="129">
        <v>54</v>
      </c>
      <c r="B23" s="204" t="s">
        <v>452</v>
      </c>
      <c r="C23" s="14">
        <f>C24+C27</f>
        <v>2666666.64</v>
      </c>
      <c r="D23" s="14">
        <f>D24+D27</f>
        <v>3288477.0400000005</v>
      </c>
      <c r="E23" s="76">
        <f t="shared" si="2"/>
        <v>123.31789023317891</v>
      </c>
    </row>
    <row r="24" spans="1:5" ht="12.75" customHeight="1">
      <c r="A24" s="129">
        <v>542</v>
      </c>
      <c r="B24" s="213" t="s">
        <v>1322</v>
      </c>
      <c r="C24" s="14">
        <f>C25</f>
        <v>0</v>
      </c>
      <c r="D24" s="14">
        <f>D25</f>
        <v>399588.18</v>
      </c>
      <c r="E24" s="76" t="s">
        <v>1208</v>
      </c>
    </row>
    <row r="25" spans="1:5" ht="12.75" customHeight="1">
      <c r="A25" s="128">
        <v>5422</v>
      </c>
      <c r="B25" s="203" t="s">
        <v>1321</v>
      </c>
      <c r="C25" s="21">
        <f>C26</f>
        <v>0</v>
      </c>
      <c r="D25" s="21">
        <f>D26</f>
        <v>399588.18</v>
      </c>
      <c r="E25" s="77" t="s">
        <v>1208</v>
      </c>
    </row>
    <row r="26" spans="1:5" ht="25.5" customHeight="1">
      <c r="A26" s="195">
        <v>542220</v>
      </c>
      <c r="B26" s="307" t="s">
        <v>1331</v>
      </c>
      <c r="C26" s="194">
        <v>0</v>
      </c>
      <c r="D26" s="194">
        <v>399588.18</v>
      </c>
      <c r="E26" s="387" t="s">
        <v>1208</v>
      </c>
    </row>
    <row r="27" spans="1:5" ht="12.75" customHeight="1">
      <c r="A27" s="129">
        <v>544</v>
      </c>
      <c r="B27" s="204" t="s">
        <v>1054</v>
      </c>
      <c r="C27" s="14">
        <f>C28</f>
        <v>2666666.64</v>
      </c>
      <c r="D27" s="14">
        <f>D28</f>
        <v>2888888.8600000003</v>
      </c>
      <c r="E27" s="76">
        <f t="shared" si="2"/>
        <v>108.33333333333334</v>
      </c>
    </row>
    <row r="28" spans="1:5" ht="12.75" customHeight="1">
      <c r="A28" s="128">
        <v>5443</v>
      </c>
      <c r="B28" s="203" t="s">
        <v>455</v>
      </c>
      <c r="C28" s="21">
        <f>SUM(C29:C30)</f>
        <v>2666666.64</v>
      </c>
      <c r="D28" s="21">
        <f>SUM(D29:D30)</f>
        <v>2888888.8600000003</v>
      </c>
      <c r="E28" s="77">
        <f t="shared" si="2"/>
        <v>108.33333333333334</v>
      </c>
    </row>
    <row r="29" spans="1:5" ht="36.75" customHeight="1">
      <c r="A29" s="195">
        <v>544320</v>
      </c>
      <c r="B29" s="209" t="s">
        <v>1055</v>
      </c>
      <c r="C29" s="194">
        <v>2666666.64</v>
      </c>
      <c r="D29" s="194">
        <v>2666666.64</v>
      </c>
      <c r="E29" s="387">
        <f t="shared" si="2"/>
        <v>100</v>
      </c>
    </row>
    <row r="30" spans="1:5" s="73" customFormat="1" ht="25.5">
      <c r="A30" s="195">
        <v>544320</v>
      </c>
      <c r="B30" s="206" t="s">
        <v>1477</v>
      </c>
      <c r="C30" s="194">
        <v>0</v>
      </c>
      <c r="D30" s="194">
        <v>222222.22</v>
      </c>
      <c r="E30" s="387" t="s">
        <v>1208</v>
      </c>
    </row>
    <row r="31" spans="1:5" s="73" customFormat="1" ht="12.75" customHeight="1">
      <c r="A31" s="198"/>
      <c r="D31" s="74"/>
      <c r="E31" s="74"/>
    </row>
    <row r="32" s="73" customFormat="1" ht="12.75" customHeight="1">
      <c r="A32" s="198"/>
    </row>
    <row r="33" s="73" customFormat="1" ht="12.75" customHeight="1">
      <c r="A33" s="198"/>
    </row>
    <row r="34" s="73" customFormat="1" ht="12.75" customHeight="1">
      <c r="A34" s="198"/>
    </row>
    <row r="35" s="73" customFormat="1" ht="12.75" customHeight="1">
      <c r="A35" s="198"/>
    </row>
    <row r="36" s="73" customFormat="1" ht="12.75" customHeight="1">
      <c r="A36" s="198"/>
    </row>
    <row r="37" s="73" customFormat="1" ht="12.75" customHeight="1">
      <c r="A37" s="198"/>
    </row>
    <row r="38" s="73" customFormat="1" ht="12.75" customHeight="1">
      <c r="A38" s="198"/>
    </row>
    <row r="39" s="73" customFormat="1" ht="12.75" customHeight="1">
      <c r="A39" s="198"/>
    </row>
    <row r="40" s="73" customFormat="1" ht="12.75" customHeight="1">
      <c r="A40" s="198"/>
    </row>
    <row r="41" s="73" customFormat="1" ht="12.75" customHeight="1">
      <c r="A41" s="198"/>
    </row>
    <row r="42" s="73" customFormat="1" ht="12.75" customHeight="1">
      <c r="A42" s="198"/>
    </row>
    <row r="43" s="73" customFormat="1" ht="12.75" customHeight="1">
      <c r="A43" s="198"/>
    </row>
    <row r="44" s="73" customFormat="1" ht="12.75" customHeight="1">
      <c r="A44" s="19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1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96" customWidth="1"/>
    <col min="2" max="2" width="70.7109375" style="11" customWidth="1"/>
    <col min="3" max="5" width="15.28125" style="11" customWidth="1"/>
    <col min="6" max="7" width="7.28125" style="191" customWidth="1"/>
    <col min="8" max="16384" width="9.140625" style="11" customWidth="1"/>
  </cols>
  <sheetData>
    <row r="1" ht="12.75" customHeight="1">
      <c r="A1" s="197" t="s">
        <v>548</v>
      </c>
    </row>
    <row r="2" ht="12.75" customHeight="1" thickBot="1"/>
    <row r="3" spans="1:7" s="43" customFormat="1" ht="25.5" customHeight="1" thickBot="1">
      <c r="A3" s="122" t="s">
        <v>1296</v>
      </c>
      <c r="B3" s="79" t="s">
        <v>549</v>
      </c>
      <c r="C3" s="331" t="s">
        <v>1471</v>
      </c>
      <c r="D3" s="331" t="s">
        <v>1468</v>
      </c>
      <c r="E3" s="331" t="s">
        <v>1469</v>
      </c>
      <c r="F3" s="331" t="s">
        <v>1465</v>
      </c>
      <c r="G3" s="332" t="s">
        <v>1287</v>
      </c>
    </row>
    <row r="4" spans="1:7" s="44" customFormat="1" ht="12.75" customHeight="1">
      <c r="A4" s="83">
        <v>1</v>
      </c>
      <c r="B4" s="84">
        <v>2</v>
      </c>
      <c r="C4" s="85">
        <v>3</v>
      </c>
      <c r="D4" s="86">
        <v>4</v>
      </c>
      <c r="E4" s="85">
        <v>5</v>
      </c>
      <c r="F4" s="87">
        <v>6</v>
      </c>
      <c r="G4" s="89">
        <v>7</v>
      </c>
    </row>
    <row r="5" spans="1:7" ht="12.75" customHeight="1">
      <c r="A5" s="218"/>
      <c r="B5" s="217" t="s">
        <v>551</v>
      </c>
      <c r="C5" s="91">
        <f>C6+C8+C10</f>
        <v>1614528.06</v>
      </c>
      <c r="D5" s="91">
        <f>D6+D8+D10</f>
        <v>2000000</v>
      </c>
      <c r="E5" s="91">
        <f>E6+E8+E10</f>
        <v>0</v>
      </c>
      <c r="F5" s="138">
        <f>E5/C5*100</f>
        <v>0</v>
      </c>
      <c r="G5" s="138">
        <f>E5/D5*100</f>
        <v>0</v>
      </c>
    </row>
    <row r="6" spans="1:7" ht="12.75" customHeight="1">
      <c r="A6" s="219">
        <v>1</v>
      </c>
      <c r="B6" s="23" t="s">
        <v>552</v>
      </c>
      <c r="C6" s="22">
        <f>C7</f>
        <v>86795.26</v>
      </c>
      <c r="D6" s="22">
        <f>D7</f>
        <v>0</v>
      </c>
      <c r="E6" s="22">
        <f>E7</f>
        <v>0</v>
      </c>
      <c r="F6" s="350">
        <f aca="true" t="shared" si="0" ref="F6:F11">E6/C6*100</f>
        <v>0</v>
      </c>
      <c r="G6" s="93" t="s">
        <v>1208</v>
      </c>
    </row>
    <row r="7" spans="1:7" ht="12.75" customHeight="1">
      <c r="A7" s="220" t="s">
        <v>553</v>
      </c>
      <c r="B7" s="17" t="s">
        <v>554</v>
      </c>
      <c r="C7" s="373">
        <v>86795.26</v>
      </c>
      <c r="D7" s="373">
        <v>0</v>
      </c>
      <c r="E7" s="373">
        <v>0</v>
      </c>
      <c r="F7" s="374">
        <f t="shared" si="0"/>
        <v>0</v>
      </c>
      <c r="G7" s="374" t="s">
        <v>1208</v>
      </c>
    </row>
    <row r="8" spans="1:7" ht="12.75" customHeight="1">
      <c r="A8" s="219">
        <v>4</v>
      </c>
      <c r="B8" s="23" t="s">
        <v>558</v>
      </c>
      <c r="C8" s="22">
        <f>C9</f>
        <v>250000</v>
      </c>
      <c r="D8" s="22">
        <f>D9</f>
        <v>0</v>
      </c>
      <c r="E8" s="22">
        <f>E9</f>
        <v>0</v>
      </c>
      <c r="F8" s="350">
        <f t="shared" si="0"/>
        <v>0</v>
      </c>
      <c r="G8" s="93" t="s">
        <v>1208</v>
      </c>
    </row>
    <row r="9" spans="1:7" ht="12.75" customHeight="1">
      <c r="A9" s="220" t="s">
        <v>561</v>
      </c>
      <c r="B9" s="17" t="s">
        <v>562</v>
      </c>
      <c r="C9" s="373">
        <v>250000</v>
      </c>
      <c r="D9" s="373">
        <v>0</v>
      </c>
      <c r="E9" s="373">
        <v>0</v>
      </c>
      <c r="F9" s="374">
        <f t="shared" si="0"/>
        <v>0</v>
      </c>
      <c r="G9" s="374" t="s">
        <v>1208</v>
      </c>
    </row>
    <row r="10" spans="1:7" ht="12.75" customHeight="1">
      <c r="A10" s="219">
        <v>8</v>
      </c>
      <c r="B10" s="23" t="s">
        <v>555</v>
      </c>
      <c r="C10" s="22">
        <f>C11</f>
        <v>1277732.8</v>
      </c>
      <c r="D10" s="22">
        <f>D11</f>
        <v>2000000</v>
      </c>
      <c r="E10" s="22">
        <f>E11</f>
        <v>0</v>
      </c>
      <c r="F10" s="350">
        <f t="shared" si="0"/>
        <v>0</v>
      </c>
      <c r="G10" s="350">
        <f>E10/D10*100</f>
        <v>0</v>
      </c>
    </row>
    <row r="11" spans="1:7" ht="12.75" customHeight="1">
      <c r="A11" s="221" t="s">
        <v>556</v>
      </c>
      <c r="B11" s="17" t="s">
        <v>68</v>
      </c>
      <c r="C11" s="373">
        <v>1277732.8</v>
      </c>
      <c r="D11" s="373">
        <v>2000000</v>
      </c>
      <c r="E11" s="373">
        <v>0</v>
      </c>
      <c r="F11" s="374">
        <f t="shared" si="0"/>
        <v>0</v>
      </c>
      <c r="G11" s="374">
        <f>E11/D11*100</f>
        <v>0</v>
      </c>
    </row>
    <row r="12" spans="1:7" ht="12.75" customHeight="1">
      <c r="A12" s="128"/>
      <c r="B12" s="27"/>
      <c r="C12" s="21"/>
      <c r="D12" s="21"/>
      <c r="E12" s="21"/>
      <c r="F12" s="336"/>
      <c r="G12" s="336"/>
    </row>
    <row r="13" spans="1:7" ht="12.75" customHeight="1">
      <c r="A13" s="205"/>
      <c r="B13" s="123" t="s">
        <v>557</v>
      </c>
      <c r="C13" s="30">
        <f>C14+C16+C18+C20</f>
        <v>2822555.5100000002</v>
      </c>
      <c r="D13" s="30">
        <f>D14+D16+D18+D20</f>
        <v>10655000</v>
      </c>
      <c r="E13" s="30">
        <f>E14+E16+E18+E20</f>
        <v>3444791.71</v>
      </c>
      <c r="F13" s="124">
        <f>E13/C13*100</f>
        <v>122.04513596970853</v>
      </c>
      <c r="G13" s="124">
        <f>E13/D13*100</f>
        <v>32.33028352885969</v>
      </c>
    </row>
    <row r="14" spans="1:7" ht="12.75" customHeight="1">
      <c r="A14" s="219">
        <v>1</v>
      </c>
      <c r="B14" s="23" t="s">
        <v>552</v>
      </c>
      <c r="C14" s="22">
        <f>C15</f>
        <v>0</v>
      </c>
      <c r="D14" s="22">
        <f>D15</f>
        <v>2318500</v>
      </c>
      <c r="E14" s="22">
        <f>E15</f>
        <v>0</v>
      </c>
      <c r="F14" s="93" t="s">
        <v>1208</v>
      </c>
      <c r="G14" s="350">
        <f aca="true" t="shared" si="1" ref="G14:G21">E14/D14*100</f>
        <v>0</v>
      </c>
    </row>
    <row r="15" spans="1:7" ht="12.75" customHeight="1">
      <c r="A15" s="220" t="s">
        <v>553</v>
      </c>
      <c r="B15" s="17" t="s">
        <v>105</v>
      </c>
      <c r="C15" s="373">
        <v>0</v>
      </c>
      <c r="D15" s="373">
        <v>2318500</v>
      </c>
      <c r="E15" s="373">
        <v>0</v>
      </c>
      <c r="F15" s="374" t="s">
        <v>1208</v>
      </c>
      <c r="G15" s="374">
        <f t="shared" si="1"/>
        <v>0</v>
      </c>
    </row>
    <row r="16" spans="1:7" ht="12.75" customHeight="1">
      <c r="A16" s="219">
        <v>4</v>
      </c>
      <c r="B16" s="23" t="s">
        <v>558</v>
      </c>
      <c r="C16" s="22">
        <f>C17</f>
        <v>155888.87</v>
      </c>
      <c r="D16" s="22">
        <f>D17</f>
        <v>1111000</v>
      </c>
      <c r="E16" s="22">
        <f>E17</f>
        <v>555902.85</v>
      </c>
      <c r="F16" s="93">
        <f>E16/C16*100</f>
        <v>356.60201398598883</v>
      </c>
      <c r="G16" s="350">
        <f t="shared" si="1"/>
        <v>50.0362601260126</v>
      </c>
    </row>
    <row r="17" spans="1:7" ht="12.75" customHeight="1">
      <c r="A17" s="220" t="s">
        <v>561</v>
      </c>
      <c r="B17" s="17" t="s">
        <v>562</v>
      </c>
      <c r="C17" s="373">
        <v>155888.87</v>
      </c>
      <c r="D17" s="373">
        <v>1111000</v>
      </c>
      <c r="E17" s="373">
        <v>555902.85</v>
      </c>
      <c r="F17" s="374">
        <f>E17/C17*100</f>
        <v>356.60201398598883</v>
      </c>
      <c r="G17" s="374">
        <f t="shared" si="1"/>
        <v>50.0362601260126</v>
      </c>
    </row>
    <row r="18" spans="1:7" ht="12.75" customHeight="1">
      <c r="A18" s="219">
        <v>7</v>
      </c>
      <c r="B18" s="23" t="s">
        <v>568</v>
      </c>
      <c r="C18" s="22">
        <f>C19</f>
        <v>2666666.64</v>
      </c>
      <c r="D18" s="22">
        <f>D19</f>
        <v>6225500</v>
      </c>
      <c r="E18" s="22">
        <f>E19</f>
        <v>2888888.86</v>
      </c>
      <c r="F18" s="93">
        <f>E18/C18*100</f>
        <v>108.33333333333333</v>
      </c>
      <c r="G18" s="350">
        <f t="shared" si="1"/>
        <v>46.40412593365995</v>
      </c>
    </row>
    <row r="19" spans="1:7" ht="12.75" customHeight="1">
      <c r="A19" s="220" t="s">
        <v>569</v>
      </c>
      <c r="B19" s="17" t="s">
        <v>624</v>
      </c>
      <c r="C19" s="373">
        <v>2666666.64</v>
      </c>
      <c r="D19" s="373">
        <v>6225500</v>
      </c>
      <c r="E19" s="373">
        <v>2888888.86</v>
      </c>
      <c r="F19" s="374">
        <f>E19/C19*100</f>
        <v>108.33333333333333</v>
      </c>
      <c r="G19" s="374">
        <f t="shared" si="1"/>
        <v>46.40412593365995</v>
      </c>
    </row>
    <row r="20" spans="1:7" s="3" customFormat="1" ht="12.75" customHeight="1">
      <c r="A20" s="222">
        <v>8</v>
      </c>
      <c r="B20" s="24" t="s">
        <v>620</v>
      </c>
      <c r="C20" s="125">
        <f>C21</f>
        <v>0</v>
      </c>
      <c r="D20" s="125">
        <f>D21</f>
        <v>1000000</v>
      </c>
      <c r="E20" s="125">
        <f>E21</f>
        <v>0</v>
      </c>
      <c r="F20" s="130" t="s">
        <v>1208</v>
      </c>
      <c r="G20" s="353">
        <f t="shared" si="1"/>
        <v>0</v>
      </c>
    </row>
    <row r="21" spans="1:7" ht="12.75" customHeight="1">
      <c r="A21" s="20" t="s">
        <v>556</v>
      </c>
      <c r="B21" s="12" t="s">
        <v>621</v>
      </c>
      <c r="C21" s="373">
        <v>0</v>
      </c>
      <c r="D21" s="373">
        <v>1000000</v>
      </c>
      <c r="E21" s="373">
        <v>0</v>
      </c>
      <c r="F21" s="374" t="s">
        <v>1208</v>
      </c>
      <c r="G21" s="374">
        <f t="shared" si="1"/>
        <v>0</v>
      </c>
    </row>
    <row r="22" spans="1:7" s="73" customFormat="1" ht="12.75" customHeight="1">
      <c r="A22" s="198"/>
      <c r="F22" s="190"/>
      <c r="G22" s="190"/>
    </row>
    <row r="23" spans="1:7" s="73" customFormat="1" ht="12.75" customHeight="1">
      <c r="A23" s="198"/>
      <c r="F23" s="190"/>
      <c r="G23" s="190"/>
    </row>
    <row r="24" spans="1:7" s="73" customFormat="1" ht="12.75" customHeight="1">
      <c r="A24" s="198"/>
      <c r="F24" s="190"/>
      <c r="G24" s="190"/>
    </row>
    <row r="25" spans="1:7" s="73" customFormat="1" ht="12.75" customHeight="1">
      <c r="A25" s="198"/>
      <c r="F25" s="190"/>
      <c r="G25" s="190"/>
    </row>
    <row r="26" spans="1:7" s="73" customFormat="1" ht="12.75" customHeight="1">
      <c r="A26" s="198"/>
      <c r="F26" s="190"/>
      <c r="G26" s="190"/>
    </row>
    <row r="27" spans="1:7" s="73" customFormat="1" ht="12.75" customHeight="1">
      <c r="A27" s="198"/>
      <c r="F27" s="190"/>
      <c r="G27" s="190"/>
    </row>
    <row r="28" spans="1:7" s="73" customFormat="1" ht="12.75" customHeight="1">
      <c r="A28" s="198"/>
      <c r="F28" s="190"/>
      <c r="G28" s="190"/>
    </row>
    <row r="29" spans="1:7" s="73" customFormat="1" ht="12.75" customHeight="1">
      <c r="A29" s="198"/>
      <c r="F29" s="190"/>
      <c r="G29" s="190"/>
    </row>
    <row r="30" spans="1:7" s="73" customFormat="1" ht="12.75" customHeight="1">
      <c r="A30" s="198"/>
      <c r="F30" s="190"/>
      <c r="G30" s="190"/>
    </row>
    <row r="31" spans="1:7" s="73" customFormat="1" ht="12.75" customHeight="1">
      <c r="A31" s="198"/>
      <c r="F31" s="190"/>
      <c r="G31" s="190"/>
    </row>
    <row r="32" spans="1:7" s="73" customFormat="1" ht="12.75" customHeight="1">
      <c r="A32" s="198"/>
      <c r="F32" s="190"/>
      <c r="G32" s="190"/>
    </row>
    <row r="33" spans="1:7" s="73" customFormat="1" ht="12.75" customHeight="1">
      <c r="A33" s="198"/>
      <c r="F33" s="190"/>
      <c r="G33" s="190"/>
    </row>
    <row r="34" spans="1:7" s="73" customFormat="1" ht="12.75" customHeight="1">
      <c r="A34" s="198"/>
      <c r="F34" s="190"/>
      <c r="G34" s="190"/>
    </row>
    <row r="35" spans="1:7" s="73" customFormat="1" ht="12.75" customHeight="1">
      <c r="A35" s="198"/>
      <c r="F35" s="190"/>
      <c r="G35" s="190"/>
    </row>
    <row r="36" spans="1:7" s="73" customFormat="1" ht="12.75" customHeight="1">
      <c r="A36" s="198"/>
      <c r="F36" s="190"/>
      <c r="G36" s="190"/>
    </row>
    <row r="37" spans="1:7" s="73" customFormat="1" ht="12.75" customHeight="1">
      <c r="A37" s="198"/>
      <c r="F37" s="190"/>
      <c r="G37" s="190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Karmen Pilat</cp:lastModifiedBy>
  <cp:lastPrinted>2022-11-02T07:40:38Z</cp:lastPrinted>
  <dcterms:created xsi:type="dcterms:W3CDTF">1998-02-28T10:00:33Z</dcterms:created>
  <dcterms:modified xsi:type="dcterms:W3CDTF">2022-11-02T07:47:50Z</dcterms:modified>
  <cp:category/>
  <cp:version/>
  <cp:contentType/>
  <cp:contentStatus/>
</cp:coreProperties>
</file>